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3"/>
  <workbookPr codeName="ThisWorkbook"/>
  <mc:AlternateContent xmlns:mc="http://schemas.openxmlformats.org/markup-compatibility/2006">
    <mc:Choice Requires="x15">
      <x15ac:absPath xmlns:x15ac="http://schemas.microsoft.com/office/spreadsheetml/2010/11/ac" url="/Users/nataliapaez/CCL Dropbox/Parties Current/2026 Parties/RFP - Orient Express/"/>
    </mc:Choice>
  </mc:AlternateContent>
  <xr:revisionPtr revIDLastSave="0" documentId="13_ncr:1_{807F5F9F-71CE-2246-8E0C-C5D21FE75D43}" xr6:coauthVersionLast="47" xr6:coauthVersionMax="47" xr10:uidLastSave="{00000000-0000-0000-0000-000000000000}"/>
  <bookViews>
    <workbookView xWindow="37300" yWindow="500" windowWidth="29400" windowHeight="17040" tabRatio="748" activeTab="8" xr2:uid="{00000000-000D-0000-FFFF-FFFF00000000}"/>
  </bookViews>
  <sheets>
    <sheet name="Internal" sheetId="33" state="hidden" r:id="rId1"/>
    <sheet name="MENU TAB" sheetId="26" r:id="rId2"/>
    <sheet name="GUIDE" sheetId="42" r:id="rId3"/>
    <sheet name="TRANSPORT" sheetId="36" r:id="rId4"/>
    <sheet name="TRANSFER" sheetId="41" r:id="rId5"/>
    <sheet name="GLNYC001" sheetId="45" r:id="rId6"/>
    <sheet name="GLNYC002" sheetId="37" r:id="rId7"/>
    <sheet name="OPNYC001" sheetId="34" r:id="rId8"/>
    <sheet name="OPNYC002" sheetId="38" r:id="rId9"/>
    <sheet name="Lists" sheetId="32" state="hidden" r:id="rId10"/>
  </sheets>
  <definedNames>
    <definedName name="Activity_level">Lists!$AS$2:$AS$5</definedName>
    <definedName name="Cost_Unit">Lists!$AQ$2:$AQ$3</definedName>
    <definedName name="Item_Additional_fees" localSheetId="5">Item_General[Additional fees]</definedName>
    <definedName name="Item_Additional_fees">Item_General[Additional fees]</definedName>
    <definedName name="Item_Family_Link1">Lists!$K$2:$L$9</definedName>
    <definedName name="Item_Tour_Vehicles" localSheetId="5">Item_Tour_Transfers[Tour Vehicles]</definedName>
    <definedName name="Item_Tour_Vehicles">Item_Tour_Transfers[Tour Vehicles]</definedName>
    <definedName name="PRM_level">Lists!$AU$2:$AU$4</definedName>
    <definedName name="Unit_Cost">#REF!</definedName>
    <definedName name="Units_co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i5iCJE14idqJN17L4u4WqteBv8tP8qqAl4MmNXhy4iE="/>
    </ext>
  </extLst>
</workbook>
</file>

<file path=xl/calcChain.xml><?xml version="1.0" encoding="utf-8"?>
<calcChain xmlns="http://schemas.openxmlformats.org/spreadsheetml/2006/main">
  <c r="J29" i="34" l="1"/>
  <c r="J29" i="38"/>
  <c r="J30" i="38"/>
  <c r="J28" i="38"/>
  <c r="J27" i="34"/>
  <c r="J32" i="45"/>
  <c r="K27" i="45"/>
  <c r="K35" i="37"/>
  <c r="K27" i="37"/>
  <c r="D54" i="37" l="1"/>
  <c r="D53" i="37"/>
  <c r="D52" i="37"/>
  <c r="D51" i="37"/>
  <c r="D50" i="37"/>
  <c r="D49" i="37"/>
  <c r="D48" i="37"/>
  <c r="D47" i="37"/>
  <c r="D53" i="45"/>
  <c r="J32" i="37"/>
  <c r="D49" i="38"/>
  <c r="D48" i="38"/>
  <c r="D47" i="38"/>
  <c r="D46" i="38"/>
  <c r="D43" i="34"/>
  <c r="K33" i="37"/>
  <c r="D55" i="45"/>
  <c r="D54" i="45"/>
  <c r="D52" i="45"/>
  <c r="D51" i="45"/>
  <c r="D50" i="45"/>
  <c r="D49" i="45"/>
  <c r="L1" i="45" a="1"/>
  <c r="L1" i="45" s="1"/>
  <c r="J22" i="45"/>
  <c r="J33" i="45"/>
  <c r="D48" i="45" l="1"/>
  <c r="L47" i="45"/>
  <c r="J40" i="45"/>
  <c r="K40" i="45" s="1"/>
  <c r="J39" i="45"/>
  <c r="K39" i="45" s="1"/>
  <c r="K33" i="45"/>
  <c r="K32" i="45"/>
  <c r="K35" i="45" s="1"/>
  <c r="K31" i="45"/>
  <c r="K30" i="45"/>
  <c r="K29" i="45"/>
  <c r="K28" i="45"/>
  <c r="K25" i="45"/>
  <c r="K24" i="45"/>
  <c r="K23" i="45"/>
  <c r="K22" i="45"/>
  <c r="J21" i="45"/>
  <c r="D53" i="38"/>
  <c r="D52" i="38"/>
  <c r="D51" i="38"/>
  <c r="D50" i="38"/>
  <c r="L45" i="38"/>
  <c r="I38" i="38"/>
  <c r="J38" i="38" s="1"/>
  <c r="I37" i="38"/>
  <c r="J37" i="38" s="1"/>
  <c r="J36" i="38"/>
  <c r="J35" i="38"/>
  <c r="J34" i="38"/>
  <c r="J33" i="38"/>
  <c r="J32" i="38"/>
  <c r="J31" i="38"/>
  <c r="J27" i="38"/>
  <c r="J26" i="38"/>
  <c r="J25" i="38"/>
  <c r="J24" i="38"/>
  <c r="J23" i="38"/>
  <c r="J22" i="38"/>
  <c r="I21" i="38"/>
  <c r="L1" i="38" a="1"/>
  <c r="L1" i="38" s="1"/>
  <c r="D48" i="34"/>
  <c r="D47" i="34"/>
  <c r="D46" i="34"/>
  <c r="D45" i="34"/>
  <c r="D44" i="34"/>
  <c r="D42" i="34"/>
  <c r="L41" i="34"/>
  <c r="I34" i="34"/>
  <c r="J34" i="34" s="1"/>
  <c r="I33" i="34"/>
  <c r="J33" i="34" s="1"/>
  <c r="J32" i="34"/>
  <c r="J28" i="34"/>
  <c r="J25" i="34"/>
  <c r="J24" i="34"/>
  <c r="J23" i="34"/>
  <c r="I21" i="34"/>
  <c r="L1" i="34" a="1"/>
  <c r="L1" i="34" s="1"/>
  <c r="G37" i="26"/>
  <c r="I46" i="26" a="1"/>
  <c r="H48" i="26" a="1"/>
  <c r="N45" i="26" a="1"/>
  <c r="N44" i="26" a="1"/>
  <c r="J48" i="26" a="1"/>
  <c r="L48" i="26" a="1"/>
  <c r="N47" i="26" a="1"/>
  <c r="I44" i="26" a="1"/>
  <c r="L45" i="26" a="1"/>
  <c r="D48" i="26" a="1"/>
  <c r="K46" i="26" a="1"/>
  <c r="K44" i="26" a="1"/>
  <c r="L46" i="26" a="1"/>
  <c r="K48" i="26" a="1"/>
  <c r="I48" i="26" a="1"/>
  <c r="N48" i="26" a="1"/>
  <c r="L44" i="26" a="1"/>
  <c r="K45" i="26" a="1"/>
  <c r="I47" i="26" a="1"/>
  <c r="J44" i="26" a="1"/>
  <c r="I45" i="26" a="1"/>
  <c r="J46" i="26" a="1"/>
  <c r="J45" i="26" a="1"/>
  <c r="L47" i="26" a="1"/>
  <c r="J47" i="26" a="1"/>
  <c r="N46" i="26" a="1"/>
  <c r="K47" i="26" a="1"/>
  <c r="J31" i="34" l="1"/>
  <c r="J30" i="34"/>
  <c r="D40" i="38" a="1"/>
  <c r="D40" i="38" s="1"/>
  <c r="K36" i="45"/>
  <c r="D42" i="45" s="1" a="1"/>
  <c r="D42" i="45" s="1"/>
  <c r="D36" i="34" a="1"/>
  <c r="D36" i="34" s="1"/>
  <c r="N48" i="26"/>
  <c r="N47" i="26"/>
  <c r="N46" i="26"/>
  <c r="N45" i="26"/>
  <c r="N44" i="26"/>
  <c r="I48" i="26"/>
  <c r="I46" i="26"/>
  <c r="L47" i="26"/>
  <c r="L45" i="26"/>
  <c r="L48" i="26"/>
  <c r="L46" i="26"/>
  <c r="K48" i="26"/>
  <c r="K46" i="26"/>
  <c r="J48" i="26"/>
  <c r="J46" i="26"/>
  <c r="K47" i="26"/>
  <c r="K45" i="26"/>
  <c r="J47" i="26"/>
  <c r="J45" i="26"/>
  <c r="I47" i="26"/>
  <c r="I45" i="26"/>
  <c r="J44" i="26"/>
  <c r="I44" i="26"/>
  <c r="L44" i="26"/>
  <c r="K44" i="26"/>
  <c r="D48" i="26"/>
  <c r="H48" i="26"/>
  <c r="L46" i="37"/>
  <c r="J39" i="37"/>
  <c r="K39" i="37" s="1"/>
  <c r="J38" i="37"/>
  <c r="K38" i="37" s="1"/>
  <c r="K32" i="37"/>
  <c r="K31" i="37"/>
  <c r="K30" i="37"/>
  <c r="K29" i="37"/>
  <c r="K28" i="37"/>
  <c r="K25" i="37"/>
  <c r="K24" i="37"/>
  <c r="K23" i="37"/>
  <c r="K22" i="37"/>
  <c r="J21" i="37"/>
  <c r="L1" i="37" a="1"/>
  <c r="L1" i="37" s="1"/>
  <c r="J10" i="42"/>
  <c r="L1" i="42" a="1"/>
  <c r="L1" i="42" s="1"/>
  <c r="H39" i="26"/>
  <c r="G39" i="26"/>
  <c r="G38" i="26"/>
  <c r="H38" i="26"/>
  <c r="H37" i="26"/>
  <c r="L1" i="41" a="1"/>
  <c r="L1" i="41" s="1"/>
  <c r="L1" i="36" a="1"/>
  <c r="L1" i="36" s="1"/>
  <c r="H46" i="26" a="1"/>
  <c r="M47" i="26" a="1"/>
  <c r="H47" i="26" a="1"/>
  <c r="H44" i="26" a="1"/>
  <c r="H45" i="26" a="1"/>
  <c r="K36" i="37" l="1"/>
  <c r="D41" i="37" a="1"/>
  <c r="D41" i="37" s="1"/>
  <c r="M47" i="26"/>
  <c r="H47" i="26"/>
  <c r="H46" i="26"/>
  <c r="H45" i="26"/>
  <c r="H44" i="26"/>
  <c r="M44" i="26" a="1"/>
  <c r="M46" i="26" a="1"/>
  <c r="M45" i="26" a="1"/>
  <c r="M48" i="26" a="1"/>
  <c r="D44" i="26" a="1"/>
  <c r="M44" i="26" l="1"/>
  <c r="M45" i="26"/>
  <c r="M46" i="26"/>
  <c r="M48" i="26"/>
  <c r="D44" i="26"/>
  <c r="D47" i="26" a="1"/>
  <c r="D45" i="26" a="1"/>
  <c r="D46" i="26" a="1"/>
  <c r="D47" i="26" l="1"/>
  <c r="D46" i="26"/>
  <c r="D45" i="26"/>
  <c r="J10" i="41" l="1"/>
  <c r="J10" i="3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<sst xmlns="http://schemas.openxmlformats.org/spreadsheetml/2006/main" count="1112" uniqueCount="332">
  <si>
    <t>Country</t>
  </si>
  <si>
    <t>Person in charge</t>
  </si>
  <si>
    <t>Contact</t>
  </si>
  <si>
    <t>Product development</t>
  </si>
  <si>
    <t>Base currency</t>
  </si>
  <si>
    <t>Day</t>
  </si>
  <si>
    <t>Month</t>
  </si>
  <si>
    <t>Year</t>
  </si>
  <si>
    <t>Department</t>
  </si>
  <si>
    <t>Colonne1</t>
  </si>
  <si>
    <t>Days</t>
  </si>
  <si>
    <t>Months</t>
  </si>
  <si>
    <t>Years</t>
  </si>
  <si>
    <t>Currencies</t>
  </si>
  <si>
    <t>EUR</t>
  </si>
  <si>
    <t>USD</t>
  </si>
  <si>
    <t>AUD</t>
  </si>
  <si>
    <t>CAD</t>
  </si>
  <si>
    <t>XPF</t>
  </si>
  <si>
    <t>JPY</t>
  </si>
  <si>
    <t>NOK</t>
  </si>
  <si>
    <t>DKK</t>
  </si>
  <si>
    <t>SEK</t>
  </si>
  <si>
    <t>Tour code</t>
  </si>
  <si>
    <t>Tour name</t>
  </si>
  <si>
    <t>Tour type</t>
  </si>
  <si>
    <t>Duration</t>
  </si>
  <si>
    <t>PRE</t>
  </si>
  <si>
    <t>POST</t>
  </si>
  <si>
    <t>Scope</t>
  </si>
  <si>
    <t xml:space="preserve"> </t>
  </si>
  <si>
    <t>Tours</t>
  </si>
  <si>
    <t>Guides</t>
  </si>
  <si>
    <t>Direct Transfers</t>
  </si>
  <si>
    <t>Assistance</t>
  </si>
  <si>
    <t>Luggage</t>
  </si>
  <si>
    <t>Food &amp; Beverage</t>
  </si>
  <si>
    <t>Hotel Assistance</t>
  </si>
  <si>
    <t>Tips</t>
  </si>
  <si>
    <t>Port Entrance Fees</t>
  </si>
  <si>
    <t>Visa Fees</t>
  </si>
  <si>
    <t>Management Fees</t>
  </si>
  <si>
    <t>Entrance Fees - Adult</t>
  </si>
  <si>
    <t>Entrance Fees - Children</t>
  </si>
  <si>
    <t>Activity Fees - Adult</t>
  </si>
  <si>
    <t>Activity Fees - Children</t>
  </si>
  <si>
    <t>Privatisation Fees</t>
  </si>
  <si>
    <t>Special Equipment</t>
  </si>
  <si>
    <t>Audioguide</t>
  </si>
  <si>
    <t>Embarked Guide - English Speaking</t>
  </si>
  <si>
    <t>Transfer Airport to Hotel or vice versa - Car</t>
  </si>
  <si>
    <t>Transfer Airport to Hotel or vice versa - Mini Van</t>
  </si>
  <si>
    <t>Transfer Airport to Hotel or vice versa - Van</t>
  </si>
  <si>
    <t>Transfer Airport to Hotel or vice versa - Mini Bus</t>
  </si>
  <si>
    <t>Transfer Airport to Hotel or vice versa - Bus</t>
  </si>
  <si>
    <t>Transfer Airport to Port or vice versa - Car</t>
  </si>
  <si>
    <t>Transfer Airport to Port or vice versa - Mini Van</t>
  </si>
  <si>
    <t>Transfer Airport to Port or vice versa - Van</t>
  </si>
  <si>
    <t>Transfer Airport to Port or vice versa - Mini Bus</t>
  </si>
  <si>
    <t>Transfer Airport to Port or vice versa - Bus</t>
  </si>
  <si>
    <t>Transfer Hotel to Port or vice versa - Car</t>
  </si>
  <si>
    <t>Transfer Hotel to Port or vice versa - Mini Van</t>
  </si>
  <si>
    <t>Transfer Hotel to Port or vice versa - Van</t>
  </si>
  <si>
    <t>Transfer Hotel to Port or vice versa - Mini Bus</t>
  </si>
  <si>
    <t>Transfer Hotel to Port or vice versa - Bus</t>
  </si>
  <si>
    <t>Transfer - Extra Cost</t>
  </si>
  <si>
    <t>Airport - Coordinator</t>
  </si>
  <si>
    <t>Airport - Hospitality Desk</t>
  </si>
  <si>
    <t>Airport - Meet &amp; Greet</t>
  </si>
  <si>
    <t>Hotel - Hospitality Desk</t>
  </si>
  <si>
    <t>Concierge</t>
  </si>
  <si>
    <t>Refreshment</t>
  </si>
  <si>
    <t>Snack</t>
  </si>
  <si>
    <t>Open Bar</t>
  </si>
  <si>
    <t>Hotel - Other Costs</t>
  </si>
  <si>
    <t>Hotel - Room Privatisation</t>
  </si>
  <si>
    <t>Hotel - Tour Leader Rate</t>
  </si>
  <si>
    <t>Item family</t>
  </si>
  <si>
    <t>Item name</t>
  </si>
  <si>
    <t>Office</t>
  </si>
  <si>
    <t>Type of service</t>
  </si>
  <si>
    <t>Price structure</t>
  </si>
  <si>
    <t>Itinerary</t>
  </si>
  <si>
    <t>Specific conditions</t>
  </si>
  <si>
    <t>Product type</t>
  </si>
  <si>
    <t>MID</t>
  </si>
  <si>
    <t>Disembarking date</t>
  </si>
  <si>
    <t>Embarking date</t>
  </si>
  <si>
    <t>Date of call</t>
  </si>
  <si>
    <t>Item Family</t>
  </si>
  <si>
    <t>Season</t>
  </si>
  <si>
    <t>Direct_Transfers</t>
  </si>
  <si>
    <t>Food_and_Beverage</t>
  </si>
  <si>
    <t>Unit</t>
  </si>
  <si>
    <t>Volume</t>
  </si>
  <si>
    <t>Total per program</t>
  </si>
  <si>
    <t>Comments</t>
  </si>
  <si>
    <t>Min PAX</t>
  </si>
  <si>
    <t>Max PAX</t>
  </si>
  <si>
    <t>Minute/s</t>
  </si>
  <si>
    <t>Hour/s</t>
  </si>
  <si>
    <t>Day/s</t>
  </si>
  <si>
    <t>Night/s</t>
  </si>
  <si>
    <t>PAX Min / Max (if any)</t>
  </si>
  <si>
    <t>From</t>
  </si>
  <si>
    <t>To</t>
  </si>
  <si>
    <t>Activity</t>
  </si>
  <si>
    <t>Min</t>
  </si>
  <si>
    <t>Max</t>
  </si>
  <si>
    <t>Number</t>
  </si>
  <si>
    <t>Units</t>
  </si>
  <si>
    <t>Occurrences</t>
  </si>
  <si>
    <t>Dress code</t>
  </si>
  <si>
    <t>Comments (if any)</t>
  </si>
  <si>
    <t>Wheelchair accessibility</t>
  </si>
  <si>
    <t>Restroom availability</t>
  </si>
  <si>
    <t>Shopping stops</t>
  </si>
  <si>
    <t>General accessibility</t>
  </si>
  <si>
    <t>Air conditionning availability</t>
  </si>
  <si>
    <t>Tour leader / escorts rates</t>
  </si>
  <si>
    <t>Payment terms</t>
  </si>
  <si>
    <t>Cancellation terms</t>
  </si>
  <si>
    <t>OE comments</t>
  </si>
  <si>
    <t>HEX</t>
  </si>
  <si>
    <t>Colour</t>
  </si>
  <si>
    <t>323a46</t>
  </si>
  <si>
    <t>da950f</t>
  </si>
  <si>
    <t>a6936a</t>
  </si>
  <si>
    <t>d5ccb8</t>
  </si>
  <si>
    <t>e8e7d4</t>
  </si>
  <si>
    <t>a4c4b7</t>
  </si>
  <si>
    <t>0f870f</t>
  </si>
  <si>
    <t>Pier - Coordinator</t>
  </si>
  <si>
    <t>Pier - Hospitality Desk</t>
  </si>
  <si>
    <t>Glass of Champagne</t>
  </si>
  <si>
    <t>Cocktail canapé (5 per pax)</t>
  </si>
  <si>
    <t>Gala diner 
(6 courses- Appetizer, Cold starter, Hot starter, Main course, Dessert, Mignardises)</t>
  </si>
  <si>
    <t>Lunch 
(3 courses- Starter, Main Course, Dessert)</t>
  </si>
  <si>
    <t>Lunch Beverage package 
(1 Glass of Champagne or local apperitif, 2 glasses of wine, 1/2 mineral water, coffee or tea)</t>
  </si>
  <si>
    <t>Gala Beverage package 
(2 glasses of Champagne, 3 glasses of wine, 1/2 mineral water, coffee or tea, 1 glass liquor or brandy)</t>
  </si>
  <si>
    <t>Ground Handling</t>
  </si>
  <si>
    <t>Experience</t>
  </si>
  <si>
    <t>SUMMER 26</t>
  </si>
  <si>
    <t>WINTER 26-27</t>
  </si>
  <si>
    <t>SUMMER 27</t>
  </si>
  <si>
    <t>WINTER 27-28</t>
  </si>
  <si>
    <t>SUMMER 28</t>
  </si>
  <si>
    <t>Orient Express contacts</t>
  </si>
  <si>
    <t>Pauline TARDIEU</t>
  </si>
  <si>
    <t>pauline.tardieu@orient-express.com</t>
  </si>
  <si>
    <t xml:space="preserve">Expected PAX </t>
  </si>
  <si>
    <t>Tour Vehicles</t>
  </si>
  <si>
    <t>Car - 2 hours</t>
  </si>
  <si>
    <t>Van - 2 hours</t>
  </si>
  <si>
    <t>Minivan - 2 hours</t>
  </si>
  <si>
    <t>Minibus - 2 hours</t>
  </si>
  <si>
    <t>Bus - 2 hours (nb on seats in comment)</t>
  </si>
  <si>
    <t>Car - 4 hours</t>
  </si>
  <si>
    <t>Minivan - 4 hours</t>
  </si>
  <si>
    <t>Van - 4 hours</t>
  </si>
  <si>
    <t>Minibus - 4 hours</t>
  </si>
  <si>
    <t>Bus - 4 hours (nb on seats in comment)</t>
  </si>
  <si>
    <t>Car - 6 hours</t>
  </si>
  <si>
    <t>Minivan - 6 hours</t>
  </si>
  <si>
    <t>Van - 6 hours</t>
  </si>
  <si>
    <t>Minibus - 6 hours</t>
  </si>
  <si>
    <t>Bus - 6 hours (nb on seats in comment)</t>
  </si>
  <si>
    <t>Car - 8 hours</t>
  </si>
  <si>
    <t>Minivan - 8 hours</t>
  </si>
  <si>
    <t>Van - 8 hours</t>
  </si>
  <si>
    <t>Minibus - 8 hours</t>
  </si>
  <si>
    <t>Bus - 8 hours (nb on seats in comment)</t>
  </si>
  <si>
    <t>Car - additional hour</t>
  </si>
  <si>
    <t>Minivan - additional hour</t>
  </si>
  <si>
    <t>Van - additional hour</t>
  </si>
  <si>
    <t>Minibus - additional hour</t>
  </si>
  <si>
    <t>Bus - additional hour (nb on seats in comment)</t>
  </si>
  <si>
    <t>Embarked Guide - Other Languages (cf comment)</t>
  </si>
  <si>
    <t>Guide - English Speaking - 2 hours</t>
  </si>
  <si>
    <t>Guide - Other Languages - 2 hours (cf comment)</t>
  </si>
  <si>
    <t>Translator - 2 hours</t>
  </si>
  <si>
    <t>Guide - English Speaking - 4 hours</t>
  </si>
  <si>
    <t>Guide - Other Languages - 4 hours (cf comment)</t>
  </si>
  <si>
    <t>Translator - 4 hours</t>
  </si>
  <si>
    <t>Guide - English Speaking - 6 hours</t>
  </si>
  <si>
    <t>Guide - Other Languages - 6 hours (cf comment)</t>
  </si>
  <si>
    <t>Translator - 6 hours</t>
  </si>
  <si>
    <t>Guide - English Speaking - 8 hours</t>
  </si>
  <si>
    <t>Guide - Other Languages - 8 hours (cf comment)</t>
  </si>
  <si>
    <t>Translator - 8 hours</t>
  </si>
  <si>
    <t>Guide - English Speaking - additional hour</t>
  </si>
  <si>
    <t>Guide - Other Languages - additional hour (cf comment)</t>
  </si>
  <si>
    <t>Translator - additional hour</t>
  </si>
  <si>
    <t>Tour_Vehicles</t>
  </si>
  <si>
    <t>Additional fees</t>
  </si>
  <si>
    <t>Additional_fees</t>
  </si>
  <si>
    <t>Per pax</t>
  </si>
  <si>
    <t>Flat fee</t>
  </si>
  <si>
    <t xml:space="preserve">Total cost per expected PAX </t>
  </si>
  <si>
    <t>GUIDE</t>
  </si>
  <si>
    <t>TRANSPORT</t>
  </si>
  <si>
    <t>Luggage Truck - 2h</t>
  </si>
  <si>
    <t>Luggage Truck - 4h</t>
  </si>
  <si>
    <t>Luggage Truck - 6h</t>
  </si>
  <si>
    <t>Luggage Truck - 8h</t>
  </si>
  <si>
    <t>Luggage Truck - 1h</t>
  </si>
  <si>
    <t>Filled by OE</t>
  </si>
  <si>
    <t>Filled by vendor</t>
  </si>
  <si>
    <t>COST</t>
  </si>
  <si>
    <t>Max capacity</t>
  </si>
  <si>
    <t>Cost per PAX</t>
  </si>
  <si>
    <t>Detailed description</t>
  </si>
  <si>
    <t>Max departure per day</t>
  </si>
  <si>
    <t>Any days visit of venues are effected</t>
  </si>
  <si>
    <t>Activity level</t>
  </si>
  <si>
    <t>Effortless</t>
  </si>
  <si>
    <t>Moderate</t>
  </si>
  <si>
    <t>High Energy</t>
  </si>
  <si>
    <t>Extreme</t>
  </si>
  <si>
    <t>Complimentary tour escort</t>
  </si>
  <si>
    <t>If YES indicate condition if necessary</t>
  </si>
  <si>
    <t>Age limit</t>
  </si>
  <si>
    <t>PRM level</t>
  </si>
  <si>
    <t>No PRM at all</t>
  </si>
  <si>
    <t>OK for walking difficulties</t>
  </si>
  <si>
    <t>OK for wheelchair</t>
  </si>
  <si>
    <t>YES</t>
  </si>
  <si>
    <t>NO</t>
  </si>
  <si>
    <t>Emergency conctact 24/24h mandatory</t>
  </si>
  <si>
    <t>Vendor company name</t>
  </si>
  <si>
    <t>RPF validity</t>
  </si>
  <si>
    <t>Port</t>
  </si>
  <si>
    <t>by (initials)</t>
  </si>
  <si>
    <t>Sent by OE to vendor</t>
  </si>
  <si>
    <t>Sent back 
by vendor to OE</t>
  </si>
  <si>
    <t>TRANSFER</t>
  </si>
  <si>
    <t>Yes /No</t>
  </si>
  <si>
    <t>Other (specify in comment)</t>
  </si>
  <si>
    <t>Vendor information</t>
  </si>
  <si>
    <t>Vendor contacts</t>
  </si>
  <si>
    <t>Flat bids</t>
  </si>
  <si>
    <t>Services bids</t>
  </si>
  <si>
    <t>Average english speaking guide / hour</t>
  </si>
  <si>
    <t>Average van / hour</t>
  </si>
  <si>
    <t>Average airport to port per pax</t>
  </si>
  <si>
    <t>-</t>
  </si>
  <si>
    <t>Hostess - English Speaking</t>
  </si>
  <si>
    <t>Hostess - Other language</t>
  </si>
  <si>
    <t>Meet and greet at the ship</t>
  </si>
  <si>
    <t>Departure to the gala location</t>
  </si>
  <si>
    <t>Arrival at the Gala</t>
  </si>
  <si>
    <t>Cocktail</t>
  </si>
  <si>
    <t>Departure to the ship</t>
  </si>
  <si>
    <t>Arrival at the ship</t>
  </si>
  <si>
    <t>Gala</t>
  </si>
  <si>
    <t>Tasting (specify in comment)</t>
  </si>
  <si>
    <t>Show (specify in comment)</t>
  </si>
  <si>
    <t>Phone number</t>
  </si>
  <si>
    <t>DMC SERVICES RFP -  W2627</t>
  </si>
  <si>
    <t>CR</t>
  </si>
  <si>
    <t>Camille REGNIER</t>
  </si>
  <si>
    <t>camille.regnier@orient-express.com</t>
  </si>
  <si>
    <t>+33 6 60 70 87 84</t>
  </si>
  <si>
    <t>USA</t>
  </si>
  <si>
    <t>NEW YORK CITY</t>
  </si>
  <si>
    <t>GLNYC001</t>
  </si>
  <si>
    <t>GLNYC002</t>
  </si>
  <si>
    <t>OPNYC001</t>
  </si>
  <si>
    <t>OPNYC002</t>
  </si>
  <si>
    <t>Venue fee - 14 hours - 10 hour set up/breakdown, 4 hour event</t>
  </si>
  <si>
    <t>not priced separately</t>
  </si>
  <si>
    <t xml:space="preserve">USD; estimated pending pier requirements </t>
  </si>
  <si>
    <t>CCL management fee (20%) + Overhead fee (3%)</t>
  </si>
  <si>
    <t>not priced per client direction</t>
  </si>
  <si>
    <t>Amount subject to change based on budget total</t>
  </si>
  <si>
    <t>1 per 20 guests</t>
  </si>
  <si>
    <t>CCL deposit due upon signing ($25,000-$35,000); After event direction approval, 50% overall budget due to confirm vendors. Full balance due three weeks prior to event.</t>
  </si>
  <si>
    <t>Available on-site</t>
  </si>
  <si>
    <t>n/a</t>
  </si>
  <si>
    <t xml:space="preserve">Located in central Manhattan off of a major avenue; accessible by car </t>
  </si>
  <si>
    <t xml:space="preserve">Pending final dock location </t>
  </si>
  <si>
    <t>Pending creative direction; show to be incorporated throughout dinner service in between courses</t>
  </si>
  <si>
    <t>Suggested timing</t>
  </si>
  <si>
    <t>Dinner &amp; Show</t>
  </si>
  <si>
    <t>Pending sailing itinerary and docking time</t>
  </si>
  <si>
    <t>included in open bar cost</t>
  </si>
  <si>
    <t xml:space="preserve">Located in downtown Manhattan near a major expressway; accessible by car </t>
  </si>
  <si>
    <t>Pending a site visit to fully access</t>
  </si>
  <si>
    <t>All of the spaces are handicap accessible except for the courtyard- only stairs</t>
  </si>
  <si>
    <t>Gifting - not estimated, subject to client approval</t>
  </si>
  <si>
    <t>Venue fee - kitchen privatization</t>
  </si>
  <si>
    <t>USD; estimated until creative brief discussed</t>
  </si>
  <si>
    <t>Depart ship for cooking class</t>
  </si>
  <si>
    <t>Class session</t>
  </si>
  <si>
    <t>Shopping session at venue</t>
  </si>
  <si>
    <t>Return to ship</t>
  </si>
  <si>
    <t>-timing is suggested; can be modified per client preferences
-travel time subject to docked port</t>
  </si>
  <si>
    <t>-travel time subject to docked port</t>
  </si>
  <si>
    <t>Ramps and elevators on-site</t>
  </si>
  <si>
    <t>At the venue</t>
  </si>
  <si>
    <t>Pending site visit</t>
  </si>
  <si>
    <t>Business casual</t>
  </si>
  <si>
    <t>Depart ship for archive tour</t>
  </si>
  <si>
    <t>Archive tour</t>
  </si>
  <si>
    <t>Cancellation policies vary by vendor service, but typically all deposits and fees are not refundable and at best credited to a future event. If no work has been incurred some vendors will consider a partial or full refund depending on circumstances.</t>
  </si>
  <si>
    <t>NY Sales Tax 8.875%</t>
  </si>
  <si>
    <t>Taxed on all items excluding management fees</t>
  </si>
  <si>
    <t>Entertainment ($55K), props and décor ($20K), floral ($45K), audio ($15K), lighting ($20K), rentals ($10K), staffing ($15K), printed materials ($15K), labor + delivery ($20k)</t>
  </si>
  <si>
    <t>not priced per client direction but we suggest vintage cars to fit the theme</t>
  </si>
  <si>
    <t xml:space="preserve">Afterparty </t>
  </si>
  <si>
    <t>USD; estimated until creative brief discussed and menu selections made</t>
  </si>
  <si>
    <t>Afterparty - F&amp;B</t>
  </si>
  <si>
    <t>Social media</t>
  </si>
  <si>
    <t>Service available pending direction from client and need for CCL to partner with a sister agency</t>
  </si>
  <si>
    <t>Industry standard venue service and admin fee - 24%</t>
  </si>
  <si>
    <t>Calculated on F&amp;B only</t>
  </si>
  <si>
    <t>Casa Ciprani
USD; estimated until creative brief discussed and menu selections made</t>
  </si>
  <si>
    <t>Burden Mansion
USD; estimated until creative brief discussed and menu selections made</t>
  </si>
  <si>
    <r>
      <t>Entertainment ($55K), props and décor ($30K), floral ($45K), audio ($15K), lighting ($20K), rentals (</t>
    </r>
    <r>
      <rPr>
        <sz val="10"/>
        <color rgb="FF000000"/>
        <rFont val="Cambria"/>
        <family val="1"/>
      </rPr>
      <t>$20K)</t>
    </r>
    <r>
      <rPr>
        <i/>
        <sz val="10"/>
        <color rgb="FF000000"/>
        <rFont val="Cambria"/>
        <family val="1"/>
      </rPr>
      <t>, staffing ($15K), printed materials ($15K), labor + delivery ($20k)</t>
    </r>
  </si>
  <si>
    <t xml:space="preserve">Casa Cipriani Downtown - this venue is a restaurant with multiple rooms. While they have existing furniture, tabletop and other décor items, there would be a higher F&amp;B minimum or venue fee to fully privatize it. All of these numbers are estimated and will be fine tuned after indepth client conversations and review. </t>
  </si>
  <si>
    <t xml:space="preserve">The Burden Kahn Mansions - Beautiful, historical mansions with many possibilites to entertain. The spaces are mostly raw with the option to bring in our own furniture, décor, etc. All of these numbers are estimated and will be fine tuned after indepth client conversations and review. </t>
  </si>
  <si>
    <t>USD; estimated until creative brief discussed and cooking class selection</t>
  </si>
  <si>
    <t>USD; estimated celebrity chef fee</t>
  </si>
  <si>
    <t xml:space="preserve">Celebrity chef appearance fee </t>
  </si>
  <si>
    <t xml:space="preserve">The cooking class can be customized to a cuisine or dish the client prefers. The kitchen is also located in a curated "food hall" so can add on other dining / shopping options pending client discussion. All of these numbers are estimated and will be fine tuned after indepth client conversations and review. </t>
  </si>
  <si>
    <t>Shop privatization fee</t>
  </si>
  <si>
    <t>USD; Could vary on brand and their respective privacy levels</t>
  </si>
  <si>
    <t>USD; estimated pending shop's existing glassware and chamapagne selection</t>
  </si>
  <si>
    <t>Staffing</t>
  </si>
  <si>
    <t>USD; pending final shop selection and itinerary</t>
  </si>
  <si>
    <t>USD; pending final itinerary</t>
  </si>
  <si>
    <t xml:space="preserve">This activity has many factors to assess and determine once a brand partner is identified. All of these numbers are estimated and will be fine tuned after indepth client conversations and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</si>
</sst>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_-* #,##0.00\ _€_-;\-* #,##0.00\ _€_-;_-* &quot;-&quot;??\ _€_-;_-@_-"/>
    <numFmt numFmtId="166" formatCode="h:mm;@"/>
  </numFmts>
  <fonts count="18" x14ac:knownFonts="1">
    <font>
      <sz val="10"/>
      <color rgb="FF000000"/>
      <name val="Arial"/>
      <scheme val="minor"/>
    </font>
    <font>
      <sz val="10"/>
      <color rgb="FF000000"/>
      <name val="Arial"/>
      <family val="2"/>
      <scheme val="minor"/>
    </font>
    <font>
      <sz val="10"/>
      <color rgb="FF000000"/>
      <name val="Arial"/>
      <family val="2"/>
      <scheme val="minor"/>
    </font>
    <font>
      <b/>
      <sz val="10"/>
      <color rgb="FF000000"/>
      <name val="Arial"/>
      <family val="2"/>
      <scheme val="minor"/>
    </font>
    <font>
      <u/>
      <sz val="10"/>
      <color theme="10"/>
      <name val="Arial"/>
      <family val="2"/>
      <scheme val="minor"/>
    </font>
    <font>
      <b/>
      <sz val="11"/>
      <color theme="1"/>
      <name val="Arial"/>
      <family val="2"/>
      <scheme val="minor"/>
    </font>
    <font>
      <b/>
      <sz val="10"/>
      <color theme="0"/>
      <name val="Arial"/>
      <family val="2"/>
      <scheme val="minor"/>
    </font>
    <font>
      <sz val="10"/>
      <color theme="1"/>
      <name val="Arial"/>
      <family val="2"/>
      <scheme val="minor"/>
    </font>
    <font>
      <sz val="20"/>
      <color theme="0"/>
      <name val="Montserrat"/>
      <charset val="1"/>
    </font>
    <font>
      <b/>
      <sz val="10"/>
      <color rgb="FF000000"/>
      <name val="Cambria"/>
      <family val="1"/>
    </font>
    <font>
      <sz val="10"/>
      <color rgb="FF000000"/>
      <name val="Cambria"/>
      <family val="1"/>
    </font>
    <font>
      <i/>
      <sz val="10"/>
      <color rgb="FF000000"/>
      <name val="Cambria"/>
      <family val="1"/>
    </font>
    <font>
      <u/>
      <sz val="10"/>
      <color theme="10"/>
      <name val="Cambria"/>
      <family val="1"/>
    </font>
    <font>
      <b/>
      <sz val="11"/>
      <color theme="0"/>
      <name val="Cambria"/>
      <family val="1"/>
    </font>
    <font>
      <sz val="8"/>
      <name val="Arial"/>
      <family val="2"/>
      <scheme val="minor"/>
    </font>
    <font>
      <b/>
      <sz val="10"/>
      <color theme="0"/>
      <name val="Arial"/>
      <family val="2"/>
      <scheme val="minor"/>
    </font>
    <font>
      <sz val="10"/>
      <color theme="1"/>
      <name val="Arial"/>
      <family val="2"/>
      <scheme val="minor"/>
    </font>
    <font>
      <sz val="10"/>
      <color rgb="FF000000"/>
      <name val="Arial"/>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323A46"/>
        <bgColor indexed="64"/>
      </patternFill>
    </fill>
    <fill>
      <patternFill patternType="solid">
        <fgColor rgb="FF874134"/>
        <bgColor indexed="64"/>
      </patternFill>
    </fill>
    <fill>
      <patternFill patternType="solid">
        <fgColor rgb="FFDA950F"/>
        <bgColor indexed="64"/>
      </patternFill>
    </fill>
    <fill>
      <patternFill patternType="solid">
        <fgColor rgb="FFA6936A"/>
        <bgColor indexed="64"/>
      </patternFill>
    </fill>
    <fill>
      <patternFill patternType="solid">
        <fgColor rgb="FFD5CCB8"/>
        <bgColor indexed="64"/>
      </patternFill>
    </fill>
    <fill>
      <patternFill patternType="solid">
        <fgColor rgb="FFE8E7D4"/>
        <bgColor indexed="64"/>
      </patternFill>
    </fill>
    <fill>
      <patternFill patternType="solid">
        <fgColor rgb="FFA4C4B7"/>
        <bgColor indexed="64"/>
      </patternFill>
    </fill>
    <fill>
      <patternFill patternType="solid">
        <fgColor rgb="FF0F870F"/>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B9D1C7"/>
        <bgColor indexed="64"/>
      </patternFill>
    </fill>
    <fill>
      <patternFill patternType="solid">
        <fgColor theme="0"/>
        <bgColor indexed="64"/>
      </patternFill>
    </fill>
  </fills>
  <borders count="2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rgb="FF475D77"/>
      </bottom>
      <diagonal/>
    </border>
    <border>
      <left style="thin">
        <color rgb="FF475D77"/>
      </left>
      <right style="thin">
        <color rgb="FF475D77"/>
      </right>
      <top style="thin">
        <color rgb="FF475D77"/>
      </top>
      <bottom style="thin">
        <color rgb="FF475D77"/>
      </bottom>
      <diagonal/>
    </border>
    <border>
      <left style="thin">
        <color rgb="FF475D77"/>
      </left>
      <right/>
      <top style="thin">
        <color rgb="FF475D77"/>
      </top>
      <bottom style="thin">
        <color rgb="FF475D77"/>
      </bottom>
      <diagonal/>
    </border>
    <border>
      <left/>
      <right/>
      <top style="thin">
        <color rgb="FF475D77"/>
      </top>
      <bottom style="thin">
        <color rgb="FF475D77"/>
      </bottom>
      <diagonal/>
    </border>
    <border>
      <left/>
      <right style="thin">
        <color rgb="FF475D77"/>
      </right>
      <top style="thin">
        <color rgb="FF475D77"/>
      </top>
      <bottom style="thin">
        <color rgb="FF475D77"/>
      </bottom>
      <diagonal/>
    </border>
    <border>
      <left style="thin">
        <color indexed="64"/>
      </left>
      <right/>
      <top style="thin">
        <color indexed="64"/>
      </top>
      <bottom/>
      <diagonal/>
    </border>
    <border>
      <left/>
      <right/>
      <top/>
      <bottom style="thin">
        <color theme="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top style="thin">
        <color indexed="64"/>
      </top>
      <bottom/>
      <diagonal/>
    </border>
    <border>
      <left/>
      <right style="thin">
        <color indexed="64"/>
      </right>
      <top style="thin">
        <color rgb="FF475D77"/>
      </top>
      <bottom style="thin">
        <color rgb="FF475D77"/>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xf numFmtId="44" fontId="17" fillId="0" borderId="0" applyFont="0" applyFill="0" applyBorder="0" applyAlignment="0" applyProtection="0"/>
  </cellStyleXfs>
  <cellXfs count="208">
    <xf numFmtId="0" fontId="0" fillId="0" borderId="0" xfId="0"/>
    <xf numFmtId="0" fontId="0" fillId="0" borderId="0" xfId="0" applyAlignment="1">
      <alignment horizontal="center"/>
    </xf>
    <xf numFmtId="0" fontId="1" fillId="0" borderId="0" xfId="0" applyFont="1"/>
    <xf numFmtId="0" fontId="3" fillId="0" borderId="0" xfId="0" applyFont="1"/>
    <xf numFmtId="0" fontId="1" fillId="0" borderId="0" xfId="0" applyFont="1" applyAlignment="1">
      <alignment horizontal="center"/>
    </xf>
    <xf numFmtId="0" fontId="3" fillId="0" borderId="1" xfId="0" applyFont="1" applyBorder="1"/>
    <xf numFmtId="0" fontId="0" fillId="0" borderId="1" xfId="0" applyBorder="1"/>
    <xf numFmtId="0" fontId="1" fillId="0" borderId="2" xfId="0" applyFont="1" applyBorder="1"/>
    <xf numFmtId="0" fontId="1" fillId="0" borderId="1" xfId="0" applyFont="1" applyBorder="1" applyAlignment="1">
      <alignment vertical="center"/>
    </xf>
    <xf numFmtId="0" fontId="1" fillId="2" borderId="2" xfId="0" applyFont="1" applyFill="1" applyBorder="1"/>
    <xf numFmtId="0" fontId="5" fillId="0" borderId="13" xfId="0" applyFont="1" applyBorder="1" applyAlignment="1">
      <alignment horizontal="center"/>
    </xf>
    <xf numFmtId="0" fontId="0" fillId="0" borderId="0" xfId="0" applyAlignment="1">
      <alignment horizontal="left"/>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0" borderId="1" xfId="0" applyBorder="1" applyAlignment="1">
      <alignment wrapText="1"/>
    </xf>
    <xf numFmtId="0" fontId="10" fillId="0" borderId="0" xfId="0" applyFont="1"/>
    <xf numFmtId="0" fontId="11" fillId="0" borderId="0" xfId="0" applyFont="1" applyAlignment="1">
      <alignment horizont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xf>
    <xf numFmtId="0" fontId="10" fillId="0" borderId="5" xfId="0" applyFont="1" applyBorder="1" applyAlignment="1">
      <alignment horizontal="center" vertical="center"/>
    </xf>
    <xf numFmtId="0" fontId="1" fillId="0" borderId="0" xfId="0" applyFont="1" applyAlignment="1">
      <alignment horizontal="left"/>
    </xf>
    <xf numFmtId="0" fontId="9" fillId="6" borderId="0" xfId="0" applyFont="1" applyFill="1"/>
    <xf numFmtId="0" fontId="13" fillId="6" borderId="0" xfId="0" applyFont="1" applyFill="1"/>
    <xf numFmtId="0" fontId="10" fillId="8" borderId="2" xfId="0" applyFont="1" applyFill="1" applyBorder="1" applyAlignment="1">
      <alignment horizontal="center" vertical="center"/>
    </xf>
    <xf numFmtId="0" fontId="8" fillId="3" borderId="0" xfId="0" applyFont="1" applyFill="1" applyAlignment="1">
      <alignment vertical="center"/>
    </xf>
    <xf numFmtId="0" fontId="8" fillId="3" borderId="1" xfId="0" applyFont="1" applyFill="1" applyBorder="1" applyAlignment="1">
      <alignment vertical="center"/>
    </xf>
    <xf numFmtId="0" fontId="10" fillId="0" borderId="0" xfId="0" applyFont="1" applyAlignment="1">
      <alignment horizontal="center"/>
    </xf>
    <xf numFmtId="0" fontId="9" fillId="0" borderId="3" xfId="0" applyFont="1" applyBorder="1" applyAlignment="1">
      <alignment horizontal="center" vertical="center" wrapText="1"/>
    </xf>
    <xf numFmtId="0" fontId="10" fillId="0" borderId="1" xfId="0" applyFont="1" applyBorder="1"/>
    <xf numFmtId="0" fontId="10" fillId="0" borderId="0" xfId="0" applyFont="1" applyAlignment="1">
      <alignment wrapText="1"/>
    </xf>
    <xf numFmtId="0" fontId="9" fillId="0" borderId="8" xfId="0" applyFont="1" applyBorder="1" applyAlignment="1">
      <alignment horizontal="center" vertical="center"/>
    </xf>
    <xf numFmtId="0" fontId="10" fillId="8" borderId="8" xfId="0" applyFont="1" applyFill="1" applyBorder="1" applyAlignment="1">
      <alignment horizontal="center" vertical="center"/>
    </xf>
    <xf numFmtId="0" fontId="9" fillId="0" borderId="0" xfId="0" applyFont="1"/>
    <xf numFmtId="0" fontId="9" fillId="0" borderId="1" xfId="0" applyFont="1" applyBorder="1" applyAlignment="1">
      <alignment horizontal="center"/>
    </xf>
    <xf numFmtId="0" fontId="9" fillId="0" borderId="1" xfId="0" applyFont="1" applyBorder="1" applyAlignment="1">
      <alignment horizontal="center" wrapText="1"/>
    </xf>
    <xf numFmtId="164" fontId="9" fillId="0" borderId="2" xfId="1" applyFont="1" applyFill="1" applyBorder="1" applyAlignment="1">
      <alignment horizontal="center" vertical="center"/>
    </xf>
    <xf numFmtId="164" fontId="10" fillId="0" borderId="2" xfId="1" applyFont="1" applyFill="1" applyBorder="1" applyAlignment="1">
      <alignment horizontal="center" vertical="center"/>
    </xf>
    <xf numFmtId="165" fontId="10" fillId="0" borderId="0" xfId="0" applyNumberFormat="1" applyFont="1"/>
    <xf numFmtId="0" fontId="11" fillId="0" borderId="1" xfId="0" applyFont="1" applyBorder="1" applyAlignment="1">
      <alignment horizontal="center"/>
    </xf>
    <xf numFmtId="0" fontId="7" fillId="12" borderId="14" xfId="0" applyFont="1" applyFill="1" applyBorder="1"/>
    <xf numFmtId="0" fontId="7" fillId="0" borderId="14" xfId="0" applyFont="1" applyBorder="1"/>
    <xf numFmtId="0" fontId="1" fillId="0" borderId="1" xfId="0" applyFont="1" applyBorder="1"/>
    <xf numFmtId="0" fontId="6" fillId="11" borderId="14" xfId="0" applyFont="1" applyFill="1" applyBorder="1"/>
    <xf numFmtId="0" fontId="10" fillId="0" borderId="2" xfId="0" applyFont="1" applyBorder="1" applyAlignment="1">
      <alignment horizontal="center" vertical="center"/>
    </xf>
    <xf numFmtId="0" fontId="9" fillId="0" borderId="1" xfId="0" applyFont="1" applyBorder="1"/>
    <xf numFmtId="0" fontId="10" fillId="13" borderId="2" xfId="0" applyFont="1" applyFill="1" applyBorder="1" applyAlignment="1" applyProtection="1">
      <alignment horizontal="center" vertical="center"/>
      <protection locked="0"/>
    </xf>
    <xf numFmtId="0" fontId="10" fillId="13" borderId="4" xfId="0" applyFont="1" applyFill="1" applyBorder="1" applyAlignment="1" applyProtection="1">
      <alignment horizontal="center" vertical="center"/>
      <protection locked="0"/>
    </xf>
    <xf numFmtId="0" fontId="10" fillId="13" borderId="5" xfId="0" applyFont="1" applyFill="1" applyBorder="1" applyAlignment="1" applyProtection="1">
      <alignment horizontal="center" vertical="center"/>
      <protection locked="0"/>
    </xf>
    <xf numFmtId="0" fontId="10" fillId="13" borderId="15" xfId="0" applyFont="1" applyFill="1" applyBorder="1" applyAlignment="1" applyProtection="1">
      <alignment horizontal="center" vertical="center"/>
      <protection locked="0"/>
    </xf>
    <xf numFmtId="164" fontId="10" fillId="13" borderId="2" xfId="1" applyFont="1" applyFill="1" applyBorder="1" applyAlignment="1" applyProtection="1">
      <alignment horizontal="center" vertical="center"/>
      <protection locked="0"/>
    </xf>
    <xf numFmtId="166" fontId="10" fillId="13" borderId="8" xfId="0" applyNumberFormat="1" applyFont="1" applyFill="1" applyBorder="1" applyAlignment="1" applyProtection="1">
      <alignment horizontal="center" vertical="center" wrapText="1"/>
      <protection locked="0"/>
    </xf>
    <xf numFmtId="0" fontId="15" fillId="11" borderId="14" xfId="0" applyFont="1" applyFill="1" applyBorder="1"/>
    <xf numFmtId="0" fontId="16" fillId="12" borderId="14" xfId="0" applyFont="1" applyFill="1" applyBorder="1"/>
    <xf numFmtId="0" fontId="16" fillId="0" borderId="14" xfId="0" applyFont="1" applyBorder="1"/>
    <xf numFmtId="0" fontId="16" fillId="0" borderId="14" xfId="0" applyFont="1" applyBorder="1" applyAlignment="1">
      <alignment wrapText="1"/>
    </xf>
    <xf numFmtId="0" fontId="10" fillId="13" borderId="8" xfId="0" applyFont="1" applyFill="1" applyBorder="1" applyAlignment="1" applyProtection="1">
      <alignment horizontal="center" vertical="center"/>
      <protection locked="0"/>
    </xf>
    <xf numFmtId="0" fontId="10" fillId="13" borderId="3" xfId="0" applyFont="1" applyFill="1" applyBorder="1" applyAlignment="1" applyProtection="1">
      <alignment horizontal="center" vertical="center"/>
      <protection locked="0"/>
    </xf>
    <xf numFmtId="166" fontId="10" fillId="0" borderId="9"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8" borderId="2" xfId="0" applyFont="1" applyFill="1" applyBorder="1" applyAlignment="1" applyProtection="1">
      <alignment horizontal="center" vertical="center"/>
      <protection locked="0"/>
    </xf>
    <xf numFmtId="0" fontId="10" fillId="8" borderId="4" xfId="0" applyFont="1" applyFill="1" applyBorder="1" applyAlignment="1" applyProtection="1">
      <alignment horizontal="center" vertical="center"/>
      <protection locked="0"/>
    </xf>
    <xf numFmtId="0" fontId="10" fillId="8" borderId="5"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13" borderId="5" xfId="0" applyFont="1" applyFill="1" applyBorder="1" applyAlignment="1" applyProtection="1">
      <alignment vertical="center"/>
      <protection locked="0"/>
    </xf>
    <xf numFmtId="0" fontId="9" fillId="0" borderId="6" xfId="0" applyFont="1" applyBorder="1"/>
    <xf numFmtId="2" fontId="10" fillId="0" borderId="2" xfId="0" applyNumberFormat="1" applyFont="1" applyBorder="1" applyAlignment="1">
      <alignment horizontal="center" vertical="center"/>
    </xf>
    <xf numFmtId="1" fontId="10" fillId="0" borderId="2" xfId="0" applyNumberFormat="1" applyFont="1" applyBorder="1" applyAlignment="1">
      <alignment horizontal="center" vertical="center"/>
    </xf>
    <xf numFmtId="166" fontId="10" fillId="13" borderId="2" xfId="0" applyNumberFormat="1" applyFont="1" applyFill="1" applyBorder="1" applyAlignment="1" applyProtection="1">
      <alignment horizontal="center" vertical="center"/>
      <protection locked="0"/>
    </xf>
    <xf numFmtId="0" fontId="11" fillId="13" borderId="3" xfId="0" applyFont="1" applyFill="1" applyBorder="1" applyAlignment="1" applyProtection="1">
      <alignment vertical="center" wrapText="1"/>
      <protection locked="0"/>
    </xf>
    <xf numFmtId="0" fontId="11" fillId="13" borderId="4" xfId="0" applyFont="1" applyFill="1" applyBorder="1" applyAlignment="1" applyProtection="1">
      <alignment vertical="center" wrapText="1"/>
      <protection locked="0"/>
    </xf>
    <xf numFmtId="0" fontId="11" fillId="13" borderId="5" xfId="0" applyFont="1" applyFill="1" applyBorder="1" applyAlignment="1" applyProtection="1">
      <alignment vertical="center" wrapText="1"/>
      <protection locked="0"/>
    </xf>
    <xf numFmtId="44" fontId="10" fillId="13" borderId="2" xfId="3" applyFont="1" applyFill="1" applyBorder="1" applyAlignment="1" applyProtection="1">
      <alignment horizontal="center" vertical="center"/>
      <protection locked="0"/>
    </xf>
    <xf numFmtId="44" fontId="9" fillId="0" borderId="2" xfId="3" applyFont="1" applyFill="1" applyBorder="1" applyAlignment="1">
      <alignment horizontal="center" vertical="center"/>
    </xf>
    <xf numFmtId="0" fontId="10" fillId="8" borderId="10" xfId="0" applyFont="1" applyFill="1" applyBorder="1" applyAlignment="1">
      <alignment vertical="center" wrapText="1"/>
    </xf>
    <xf numFmtId="0" fontId="10" fillId="8" borderId="11" xfId="0" applyFont="1" applyFill="1" applyBorder="1" applyAlignment="1">
      <alignment vertical="center" wrapText="1"/>
    </xf>
    <xf numFmtId="0" fontId="11" fillId="13" borderId="9" xfId="0" applyFont="1" applyFill="1" applyBorder="1" applyAlignment="1" applyProtection="1">
      <alignment vertical="center" wrapText="1"/>
      <protection locked="0"/>
    </xf>
    <xf numFmtId="0" fontId="11" fillId="13" borderId="10" xfId="0" applyFont="1" applyFill="1" applyBorder="1" applyAlignment="1" applyProtection="1">
      <alignment vertical="center" wrapText="1"/>
      <protection locked="0"/>
    </xf>
    <xf numFmtId="0" fontId="11" fillId="13" borderId="11" xfId="0" applyFont="1" applyFill="1" applyBorder="1" applyAlignment="1" applyProtection="1">
      <alignment vertical="center" wrapText="1"/>
      <protection locked="0"/>
    </xf>
    <xf numFmtId="0" fontId="8" fillId="3"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1" fillId="13" borderId="3" xfId="0" applyFont="1" applyFill="1" applyBorder="1" applyAlignment="1" applyProtection="1">
      <alignment horizontal="center" vertical="center"/>
      <protection locked="0"/>
    </xf>
    <xf numFmtId="0" fontId="11" fillId="13" borderId="4" xfId="0" applyFont="1" applyFill="1" applyBorder="1" applyAlignment="1" applyProtection="1">
      <alignment horizontal="center" vertical="center"/>
      <protection locked="0"/>
    </xf>
    <xf numFmtId="0" fontId="10" fillId="13" borderId="2" xfId="0" applyFont="1" applyFill="1" applyBorder="1" applyAlignment="1" applyProtection="1">
      <alignment horizontal="center" vertical="center" wrapText="1"/>
      <protection locked="0"/>
    </xf>
    <xf numFmtId="0" fontId="10" fillId="13" borderId="3" xfId="0" applyFont="1" applyFill="1" applyBorder="1" applyAlignment="1" applyProtection="1">
      <alignment vertical="center" wrapText="1"/>
      <protection locked="0"/>
    </xf>
    <xf numFmtId="0" fontId="10" fillId="13" borderId="5" xfId="0" applyFont="1" applyFill="1" applyBorder="1" applyAlignment="1" applyProtection="1">
      <alignment vertical="center" wrapText="1"/>
      <protection locked="0"/>
    </xf>
    <xf numFmtId="0" fontId="9" fillId="0" borderId="6"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13" borderId="2" xfId="0" applyFont="1" applyFill="1" applyBorder="1" applyAlignment="1" applyProtection="1">
      <alignment horizontal="center" vertical="center"/>
      <protection locked="0"/>
    </xf>
    <xf numFmtId="0" fontId="10" fillId="13" borderId="3" xfId="0" applyFont="1" applyFill="1" applyBorder="1" applyAlignment="1" applyProtection="1">
      <alignment horizontal="center"/>
      <protection locked="0"/>
    </xf>
    <xf numFmtId="0" fontId="10" fillId="13" borderId="4" xfId="0" applyFont="1" applyFill="1" applyBorder="1" applyAlignment="1" applyProtection="1">
      <alignment horizontal="center"/>
      <protection locked="0"/>
    </xf>
    <xf numFmtId="0" fontId="10" fillId="13" borderId="5" xfId="0" applyFont="1" applyFill="1" applyBorder="1" applyAlignment="1" applyProtection="1">
      <alignment horizontal="center"/>
      <protection locked="0"/>
    </xf>
    <xf numFmtId="0" fontId="9" fillId="0" borderId="5" xfId="0" applyFont="1" applyBorder="1" applyAlignment="1">
      <alignment horizontal="center" vertical="center"/>
    </xf>
    <xf numFmtId="0" fontId="10" fillId="13" borderId="3" xfId="0" applyFont="1" applyFill="1" applyBorder="1" applyAlignment="1" applyProtection="1">
      <alignment horizontal="center" vertical="center"/>
      <protection locked="0"/>
    </xf>
    <xf numFmtId="0" fontId="10" fillId="13" borderId="4" xfId="0" applyFont="1" applyFill="1" applyBorder="1" applyAlignment="1" applyProtection="1">
      <alignment horizontal="center" vertical="center"/>
      <protection locked="0"/>
    </xf>
    <xf numFmtId="0" fontId="10" fillId="13" borderId="5" xfId="0" applyFont="1" applyFill="1" applyBorder="1" applyAlignment="1" applyProtection="1">
      <alignment horizontal="center" vertical="center"/>
      <protection locked="0"/>
    </xf>
    <xf numFmtId="0" fontId="10" fillId="8" borderId="2" xfId="0" applyFont="1" applyFill="1" applyBorder="1" applyAlignment="1" applyProtection="1">
      <alignment horizontal="center" vertical="center"/>
      <protection locked="0"/>
    </xf>
    <xf numFmtId="0" fontId="10" fillId="14" borderId="2" xfId="0" applyFont="1" applyFill="1" applyBorder="1" applyAlignment="1">
      <alignment horizontal="center" vertical="center" wrapText="1"/>
    </xf>
    <xf numFmtId="0" fontId="12" fillId="8" borderId="3" xfId="2" applyFont="1" applyFill="1" applyBorder="1" applyAlignment="1" applyProtection="1">
      <alignment horizontal="center" vertical="center"/>
      <protection locked="0"/>
    </xf>
    <xf numFmtId="0" fontId="10" fillId="8" borderId="4" xfId="0" applyFont="1" applyFill="1" applyBorder="1" applyAlignment="1" applyProtection="1">
      <alignment horizontal="center" vertical="center"/>
      <protection locked="0"/>
    </xf>
    <xf numFmtId="0" fontId="10" fillId="8" borderId="5" xfId="0" applyFont="1" applyFill="1" applyBorder="1" applyAlignment="1" applyProtection="1">
      <alignment horizontal="center" vertical="center"/>
      <protection locked="0"/>
    </xf>
    <xf numFmtId="0" fontId="4" fillId="8" borderId="3" xfId="2"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11" fillId="8" borderId="4" xfId="0" applyFont="1" applyFill="1" applyBorder="1" applyAlignment="1" applyProtection="1">
      <alignment horizontal="center" vertical="center"/>
      <protection locked="0"/>
    </xf>
    <xf numFmtId="0" fontId="12" fillId="8" borderId="3" xfId="2" applyFont="1" applyFill="1" applyBorder="1" applyAlignment="1">
      <alignment horizontal="center" vertical="center"/>
    </xf>
    <xf numFmtId="0" fontId="12" fillId="8" borderId="5" xfId="2" applyFont="1" applyFill="1" applyBorder="1" applyAlignment="1">
      <alignment horizontal="center" vertical="center"/>
    </xf>
    <xf numFmtId="0" fontId="12" fillId="8" borderId="5" xfId="2" applyFont="1" applyFill="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49" fontId="10" fillId="8" borderId="3" xfId="0" applyNumberFormat="1" applyFont="1" applyFill="1" applyBorder="1" applyAlignment="1" applyProtection="1">
      <alignment vertical="center" wrapText="1"/>
      <protection locked="0"/>
    </xf>
    <xf numFmtId="49" fontId="10" fillId="8" borderId="5" xfId="0" applyNumberFormat="1" applyFont="1" applyFill="1" applyBorder="1" applyAlignment="1" applyProtection="1">
      <alignment vertical="center" wrapText="1"/>
      <protection locked="0"/>
    </xf>
    <xf numFmtId="0" fontId="10" fillId="8" borderId="2" xfId="0" applyFont="1" applyFill="1" applyBorder="1" applyAlignment="1" applyProtection="1">
      <alignment horizontal="center" vertical="center" wrapText="1"/>
      <protection locked="0"/>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9" fillId="13" borderId="22" xfId="0" applyFont="1" applyFill="1" applyBorder="1" applyAlignment="1">
      <alignment horizontal="center" vertical="center"/>
    </xf>
    <xf numFmtId="0" fontId="9" fillId="13" borderId="23" xfId="0" applyFont="1" applyFill="1" applyBorder="1" applyAlignment="1">
      <alignment horizontal="center" vertical="center"/>
    </xf>
    <xf numFmtId="0" fontId="13" fillId="6" borderId="0" xfId="0" applyFont="1" applyFill="1" applyAlignment="1">
      <alignment horizontal="center"/>
    </xf>
    <xf numFmtId="0" fontId="9" fillId="0" borderId="1" xfId="0" applyFont="1" applyBorder="1" applyAlignment="1">
      <alignment horizontal="center"/>
    </xf>
    <xf numFmtId="0" fontId="9" fillId="0" borderId="13" xfId="0" applyFont="1" applyBorder="1" applyAlignment="1">
      <alignment horizontal="center"/>
    </xf>
    <xf numFmtId="0" fontId="9" fillId="0" borderId="1" xfId="0" applyFont="1" applyBorder="1" applyAlignment="1">
      <alignment horizont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3" fillId="13" borderId="15" xfId="0" applyFont="1" applyFill="1" applyBorder="1" applyProtection="1">
      <protection locked="0"/>
    </xf>
    <xf numFmtId="0" fontId="3" fillId="13" borderId="16" xfId="0" applyFont="1" applyFill="1" applyBorder="1" applyAlignment="1" applyProtection="1">
      <alignment horizontal="center"/>
      <protection locked="0"/>
    </xf>
    <xf numFmtId="0" fontId="3" fillId="13" borderId="17" xfId="0" applyFont="1" applyFill="1" applyBorder="1" applyAlignment="1" applyProtection="1">
      <alignment horizontal="center"/>
      <protection locked="0"/>
    </xf>
    <xf numFmtId="0" fontId="3" fillId="13" borderId="18" xfId="0" applyFont="1" applyFill="1" applyBorder="1" applyAlignment="1" applyProtection="1">
      <alignment horizontal="center"/>
      <protection locked="0"/>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3" fillId="13" borderId="16" xfId="0" applyFont="1" applyFill="1" applyBorder="1" applyProtection="1">
      <protection locked="0"/>
    </xf>
    <xf numFmtId="0" fontId="3" fillId="13" borderId="17" xfId="0" applyFont="1" applyFill="1" applyBorder="1" applyProtection="1">
      <protection locked="0"/>
    </xf>
    <xf numFmtId="0" fontId="3" fillId="13" borderId="18" xfId="0" applyFont="1" applyFill="1" applyBorder="1" applyProtection="1">
      <protection locked="0"/>
    </xf>
    <xf numFmtId="0" fontId="11" fillId="0" borderId="19" xfId="0" applyFont="1" applyBorder="1" applyAlignment="1">
      <alignment horizontal="center" vertical="center"/>
    </xf>
    <xf numFmtId="0" fontId="11" fillId="13" borderId="2" xfId="0" applyFont="1" applyFill="1" applyBorder="1" applyAlignment="1" applyProtection="1">
      <alignment horizontal="center" vertical="center"/>
      <protection locked="0"/>
    </xf>
    <xf numFmtId="0" fontId="10" fillId="13" borderId="3" xfId="0" applyFont="1" applyFill="1" applyBorder="1" applyAlignment="1" applyProtection="1">
      <alignment horizontal="left" vertical="center" wrapText="1"/>
      <protection locked="0"/>
    </xf>
    <xf numFmtId="0" fontId="10" fillId="13" borderId="4"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left" vertical="center" wrapText="1"/>
      <protection locked="0"/>
    </xf>
    <xf numFmtId="0" fontId="11" fillId="13" borderId="3" xfId="0" applyFont="1" applyFill="1" applyBorder="1" applyAlignment="1" applyProtection="1">
      <alignment vertical="center" wrapText="1"/>
      <protection locked="0"/>
    </xf>
    <xf numFmtId="0" fontId="11" fillId="13" borderId="4" xfId="0" applyFont="1" applyFill="1" applyBorder="1" applyAlignment="1" applyProtection="1">
      <alignment vertical="center" wrapText="1"/>
      <protection locked="0"/>
    </xf>
    <xf numFmtId="0" fontId="11" fillId="13" borderId="5" xfId="0" applyFont="1" applyFill="1" applyBorder="1" applyAlignment="1" applyProtection="1">
      <alignment vertical="center" wrapText="1"/>
      <protection locked="0"/>
    </xf>
    <xf numFmtId="0" fontId="10" fillId="13" borderId="3" xfId="0" applyFont="1" applyFill="1" applyBorder="1" applyAlignment="1" applyProtection="1">
      <alignment horizontal="center" vertical="center" wrapText="1"/>
      <protection locked="0"/>
    </xf>
    <xf numFmtId="0" fontId="10" fillId="13" borderId="4" xfId="0" applyFont="1" applyFill="1" applyBorder="1" applyAlignment="1" applyProtection="1">
      <alignment horizontal="center" vertical="center" wrapText="1"/>
      <protection locked="0"/>
    </xf>
    <xf numFmtId="0" fontId="10" fillId="13" borderId="5" xfId="0" applyFont="1" applyFill="1" applyBorder="1" applyAlignment="1" applyProtection="1">
      <alignment horizontal="center" vertical="center" wrapText="1"/>
      <protection locked="0"/>
    </xf>
    <xf numFmtId="0" fontId="11" fillId="13" borderId="3" xfId="0" applyFont="1" applyFill="1" applyBorder="1" applyAlignment="1" applyProtection="1">
      <alignment horizontal="left" vertical="center" wrapText="1"/>
      <protection locked="0"/>
    </xf>
    <xf numFmtId="0" fontId="11" fillId="13" borderId="4" xfId="0" applyFont="1" applyFill="1" applyBorder="1" applyAlignment="1" applyProtection="1">
      <alignment horizontal="left" vertical="center" wrapText="1"/>
      <protection locked="0"/>
    </xf>
    <xf numFmtId="0" fontId="11" fillId="13" borderId="5" xfId="0" applyFont="1" applyFill="1" applyBorder="1" applyAlignment="1" applyProtection="1">
      <alignment horizontal="left" vertical="center" wrapText="1"/>
      <protection locked="0"/>
    </xf>
    <xf numFmtId="0" fontId="10" fillId="13" borderId="15" xfId="0" applyFont="1" applyFill="1" applyBorder="1" applyAlignment="1" applyProtection="1">
      <alignment horizontal="center" vertical="center"/>
      <protection locked="0"/>
    </xf>
    <xf numFmtId="0" fontId="10" fillId="8" borderId="10" xfId="0" applyFont="1" applyFill="1" applyBorder="1" applyAlignment="1">
      <alignment vertical="center" wrapText="1"/>
    </xf>
    <xf numFmtId="0" fontId="10" fillId="8" borderId="11" xfId="0" applyFont="1" applyFill="1" applyBorder="1" applyAlignment="1">
      <alignment vertical="center" wrapText="1"/>
    </xf>
    <xf numFmtId="0" fontId="11" fillId="13" borderId="9" xfId="0" applyFont="1" applyFill="1" applyBorder="1" applyAlignment="1" applyProtection="1">
      <alignment vertical="center" wrapText="1"/>
      <protection locked="0"/>
    </xf>
    <xf numFmtId="0" fontId="11" fillId="13" borderId="10" xfId="0" applyFont="1" applyFill="1" applyBorder="1" applyAlignment="1" applyProtection="1">
      <alignment vertical="center" wrapText="1"/>
      <protection locked="0"/>
    </xf>
    <xf numFmtId="0" fontId="11" fillId="13" borderId="11" xfId="0" applyFont="1" applyFill="1" applyBorder="1" applyAlignment="1" applyProtection="1">
      <alignment vertical="center" wrapText="1"/>
      <protection locked="0"/>
    </xf>
    <xf numFmtId="0" fontId="11" fillId="0" borderId="1" xfId="0" applyFont="1" applyBorder="1" applyAlignment="1">
      <alignment horizontal="center"/>
    </xf>
    <xf numFmtId="0" fontId="11" fillId="0" borderId="7" xfId="0" applyFont="1" applyBorder="1" applyAlignment="1">
      <alignment horizont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8" borderId="16"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13" borderId="3" xfId="0" quotePrefix="1" applyFont="1" applyFill="1" applyBorder="1" applyAlignment="1" applyProtection="1">
      <alignment horizontal="left" vertical="center" wrapText="1"/>
      <protection locked="0"/>
    </xf>
    <xf numFmtId="0" fontId="10" fillId="13" borderId="4" xfId="0" quotePrefix="1" applyFont="1" applyFill="1" applyBorder="1" applyAlignment="1" applyProtection="1">
      <alignment horizontal="left" vertical="center" wrapText="1"/>
      <protection locked="0"/>
    </xf>
    <xf numFmtId="0" fontId="10" fillId="13" borderId="5" xfId="0" quotePrefix="1" applyFont="1" applyFill="1" applyBorder="1" applyAlignment="1" applyProtection="1">
      <alignment horizontal="left" vertical="center" wrapText="1"/>
      <protection locked="0"/>
    </xf>
    <xf numFmtId="0" fontId="10" fillId="8" borderId="3" xfId="0" applyFont="1" applyFill="1" applyBorder="1" applyAlignment="1">
      <alignment horizontal="center" vertical="center"/>
    </xf>
    <xf numFmtId="0" fontId="10" fillId="8" borderId="5" xfId="0" applyFont="1" applyFill="1" applyBorder="1" applyAlignment="1">
      <alignment horizontal="center" vertical="center"/>
    </xf>
    <xf numFmtId="0" fontId="9" fillId="0" borderId="2" xfId="0" applyFont="1" applyBorder="1" applyAlignment="1">
      <alignment horizontal="center" vertical="center" wrapText="1"/>
    </xf>
    <xf numFmtId="0" fontId="11" fillId="0" borderId="6" xfId="0" applyFont="1" applyBorder="1" applyAlignment="1">
      <alignment horizont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10" fillId="13" borderId="15" xfId="0" applyFont="1" applyFill="1" applyBorder="1" applyAlignment="1" applyProtection="1">
      <alignment horizontal="center" vertical="center" wrapText="1"/>
      <protection locked="0"/>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wrapText="1"/>
    </xf>
    <xf numFmtId="0" fontId="10" fillId="0" borderId="10" xfId="0" applyFont="1" applyBorder="1" applyAlignment="1">
      <alignment horizontal="center" wrapText="1"/>
    </xf>
    <xf numFmtId="0" fontId="9" fillId="0" borderId="6" xfId="0" applyFont="1" applyBorder="1" applyAlignment="1">
      <alignment wrapText="1"/>
    </xf>
    <xf numFmtId="0" fontId="11" fillId="13" borderId="5" xfId="0" applyFont="1" applyFill="1" applyBorder="1" applyAlignment="1" applyProtection="1">
      <alignment horizontal="center" vertical="center"/>
      <protection locked="0"/>
    </xf>
    <xf numFmtId="0" fontId="10" fillId="13" borderId="15" xfId="0" quotePrefix="1" applyFont="1" applyFill="1" applyBorder="1" applyAlignment="1" applyProtection="1">
      <alignment horizontal="center" vertical="center"/>
      <protection locked="0"/>
    </xf>
    <xf numFmtId="0" fontId="10" fillId="13" borderId="2" xfId="0" quotePrefix="1" applyFont="1" applyFill="1" applyBorder="1" applyAlignment="1" applyProtection="1">
      <alignment horizontal="center" vertical="center" wrapText="1"/>
      <protection locked="0"/>
    </xf>
    <xf numFmtId="0" fontId="11" fillId="13" borderId="3" xfId="0" quotePrefix="1" applyFont="1" applyFill="1" applyBorder="1" applyAlignment="1" applyProtection="1">
      <alignment horizontal="left" vertical="center" wrapText="1"/>
      <protection locked="0"/>
    </xf>
    <xf numFmtId="0" fontId="11" fillId="13" borderId="4" xfId="0" quotePrefix="1" applyFont="1" applyFill="1" applyBorder="1" applyAlignment="1" applyProtection="1">
      <alignment horizontal="left" vertical="center" wrapText="1"/>
      <protection locked="0"/>
    </xf>
    <xf numFmtId="0" fontId="11" fillId="13" borderId="5" xfId="0" quotePrefix="1" applyFont="1" applyFill="1" applyBorder="1" applyAlignment="1" applyProtection="1">
      <alignment horizontal="left" vertical="center" wrapText="1"/>
      <protection locked="0"/>
    </xf>
    <xf numFmtId="0" fontId="11" fillId="13" borderId="2" xfId="0" applyFont="1" applyFill="1" applyBorder="1" applyAlignment="1" applyProtection="1">
      <alignment horizontal="left" vertical="center" wrapText="1"/>
      <protection locked="0"/>
    </xf>
    <xf numFmtId="0" fontId="10" fillId="13" borderId="3" xfId="0" quotePrefix="1" applyFont="1" applyFill="1" applyBorder="1" applyAlignment="1" applyProtection="1">
      <alignment horizontal="center" vertical="center" wrapText="1"/>
      <protection locked="0"/>
    </xf>
    <xf numFmtId="0" fontId="10" fillId="13" borderId="4" xfId="0" quotePrefix="1" applyFont="1" applyFill="1" applyBorder="1" applyAlignment="1" applyProtection="1">
      <alignment horizontal="center" vertical="center" wrapText="1"/>
      <protection locked="0"/>
    </xf>
    <xf numFmtId="0" fontId="10" fillId="13" borderId="5" xfId="0" quotePrefix="1" applyFont="1" applyFill="1" applyBorder="1" applyAlignment="1" applyProtection="1">
      <alignment horizontal="center" vertical="center" wrapText="1"/>
      <protection locked="0"/>
    </xf>
    <xf numFmtId="0" fontId="11" fillId="13" borderId="2" xfId="0" quotePrefix="1" applyFont="1" applyFill="1" applyBorder="1" applyAlignment="1" applyProtection="1">
      <alignment horizontal="left" vertical="center" wrapText="1"/>
      <protection locked="0"/>
    </xf>
    <xf numFmtId="0" fontId="11" fillId="13" borderId="9" xfId="0" quotePrefix="1" applyFont="1" applyFill="1" applyBorder="1" applyAlignment="1" applyProtection="1">
      <alignment vertical="center" wrapText="1"/>
      <protection locked="0"/>
    </xf>
    <xf numFmtId="0" fontId="11" fillId="0" borderId="5" xfId="0" applyFont="1" applyBorder="1" applyAlignment="1">
      <alignment horizontal="center" vertical="center"/>
    </xf>
    <xf numFmtId="0" fontId="10" fillId="13" borderId="3" xfId="0" applyFont="1" applyFill="1" applyBorder="1" applyAlignment="1" applyProtection="1">
      <alignment horizontal="left" vertical="center"/>
      <protection locked="0"/>
    </xf>
    <xf numFmtId="0" fontId="10" fillId="13" borderId="4" xfId="0" applyFont="1" applyFill="1" applyBorder="1" applyAlignment="1" applyProtection="1">
      <alignment horizontal="left" vertical="center"/>
      <protection locked="0"/>
    </xf>
    <xf numFmtId="0" fontId="10" fillId="13" borderId="5" xfId="0" applyFont="1" applyFill="1" applyBorder="1" applyAlignment="1" applyProtection="1">
      <alignment horizontal="left" vertical="center"/>
      <protection locked="0"/>
    </xf>
    <xf numFmtId="0" fontId="10" fillId="13" borderId="3" xfId="0" quotePrefix="1" applyFont="1" applyFill="1" applyBorder="1" applyAlignment="1" applyProtection="1">
      <alignment horizontal="center" vertical="center"/>
      <protection locked="0"/>
    </xf>
    <xf numFmtId="0" fontId="10" fillId="13" borderId="4" xfId="0" quotePrefix="1" applyFont="1" applyFill="1" applyBorder="1" applyAlignment="1" applyProtection="1">
      <alignment horizontal="center" vertical="center"/>
      <protection locked="0"/>
    </xf>
    <xf numFmtId="0" fontId="10" fillId="13" borderId="5" xfId="0" quotePrefix="1" applyFont="1" applyFill="1" applyBorder="1" applyAlignment="1" applyProtection="1">
      <alignment horizontal="center" vertical="center"/>
      <protection locked="0"/>
    </xf>
    <xf numFmtId="0" fontId="11" fillId="13" borderId="2" xfId="0" applyFont="1" applyFill="1" applyBorder="1" applyAlignment="1" applyProtection="1">
      <alignment horizontal="center" vertical="center" wrapText="1"/>
      <protection locked="0"/>
    </xf>
  </cellXfs>
  <cellStyles count="4">
    <cellStyle name="Comma" xfId="1" builtinId="3"/>
    <cellStyle name="Currency" xfId="3" builtinId="4"/>
    <cellStyle name="Hyperlink" xfId="2" builtinId="8"/>
    <cellStyle name="Normal" xfId="0" builtinId="0"/>
  </cellStyles>
  <dxfs count="17">
    <dxf>
      <font>
        <b val="0"/>
        <i val="0"/>
        <strike val="0"/>
        <condense val="0"/>
        <extend val="0"/>
        <outline val="0"/>
        <shadow val="0"/>
        <u val="none"/>
        <vertAlign val="baseline"/>
        <sz val="10"/>
        <color rgb="FF000000"/>
        <name val="Arial"/>
        <family val="2"/>
        <scheme val="minor"/>
      </font>
    </dxf>
    <dxf>
      <border outline="0">
        <bottom style="thin">
          <color indexed="64"/>
        </bottom>
      </border>
    </dxf>
    <dxf>
      <border outline="0">
        <bottom style="thin">
          <color indexed="64"/>
        </bottom>
      </border>
    </dxf>
    <dxf>
      <border outline="0">
        <bottom style="thin">
          <color indexed="64"/>
        </bottom>
      </border>
    </dxf>
    <dxf>
      <border outline="0">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E8E7D4"/>
      <color rgb="FFB9D1C7"/>
      <color rgb="FF323A46"/>
      <color rgb="FFA4C4B7"/>
      <color rgb="FFA6936A"/>
      <color rgb="FF475D77"/>
      <color rgb="FFE7ECF1"/>
      <color rgb="FFBCC8D6"/>
      <color rgb="FFEAEEF2"/>
      <color rgb="FF9AAC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microsoft.com/office/2022/10/relationships/richValueRel" Target="richData/richValueRel.xml"/><Relationship Id="rId3" Type="http://schemas.openxmlformats.org/officeDocument/2006/relationships/worksheet" Target="worksheets/sheet3.xml"/><Relationship Id="rId34" Type="http://customschemas.google.com/relationships/workbookmetadata" Target="metadata"/><Relationship Id="rId42" Type="http://schemas.microsoft.com/office/2017/06/relationships/rdRichValueTypes" Target="richData/rdRichValueTypes.xml"/><Relationship Id="rId7" Type="http://schemas.openxmlformats.org/officeDocument/2006/relationships/worksheet" Target="worksheets/sheet7.xml"/><Relationship Id="rId38" Type="http://schemas.openxmlformats.org/officeDocument/2006/relationships/sheetMetadata" Target="metadata.xml"/><Relationship Id="rId46" Type="http://schemas.openxmlformats.org/officeDocument/2006/relationships/customXml" Target="../customXml/item3.xml"/><Relationship Id="rId2" Type="http://schemas.openxmlformats.org/officeDocument/2006/relationships/worksheet" Target="worksheets/sheet2.xml"/><Relationship Id="rId41"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37" Type="http://schemas.openxmlformats.org/officeDocument/2006/relationships/sharedStrings" Target="sharedStrings.xml"/><Relationship Id="rId40" Type="http://schemas.microsoft.com/office/2017/06/relationships/rdRichValue" Target="richData/rdrichvalue.xml"/><Relationship Id="rId45" Type="http://schemas.openxmlformats.org/officeDocument/2006/relationships/customXml" Target="../customXml/item2.xml"/><Relationship Id="rId5" Type="http://schemas.openxmlformats.org/officeDocument/2006/relationships/worksheet" Target="worksheets/sheet5.xml"/><Relationship Id="rId36" Type="http://schemas.openxmlformats.org/officeDocument/2006/relationships/styles" Target="styles.xml"/><Relationship Id="rId10" Type="http://schemas.openxmlformats.org/officeDocument/2006/relationships/worksheet" Target="worksheets/sheet10.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theme" Target="theme/theme1.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_rels/drawing3.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_rels/drawing4.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_rels/drawing5.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_rels/drawing6.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_rels/drawing7.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_rels/drawing8.xml.rels><?xml version="1.0" encoding="UTF-8" standalone="yes"?>
<Relationships xmlns="http://schemas.openxmlformats.org/package/2006/relationships"><Relationship Id="rId3" Type="http://schemas.openxmlformats.org/officeDocument/2006/relationships/hyperlink" Target="#'MENU TAB'!A1"/><Relationship Id="rId2" Type="http://schemas.openxmlformats.org/officeDocument/2006/relationships/image" Target="../media/image2.png"/><Relationship Id="rId1" Type="http://schemas.openxmlformats.org/officeDocument/2006/relationships/hyperlink" Target="#'MAIN TAB'!A1"/></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148591</xdr:rowOff>
    </xdr:to>
    <xdr:sp macro="" textlink="">
      <xdr:nvSpPr>
        <xdr:cNvPr id="31745" name="AutoShape 1">
          <a:extLst>
            <a:ext uri="{FF2B5EF4-FFF2-40B4-BE49-F238E27FC236}">
              <a16:creationId xmlns:a16="http://schemas.microsoft.com/office/drawing/2014/main" id="{2A3D30FB-E052-F6A8-AF10-FFD421474607}"/>
            </a:ext>
          </a:extLst>
        </xdr:cNvPr>
        <xdr:cNvSpPr>
          <a:spLocks noChangeAspect="1" noChangeArrowheads="1"/>
        </xdr:cNvSpPr>
      </xdr:nvSpPr>
      <xdr:spPr bwMode="auto">
        <a:xfrm>
          <a:off x="38100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67734</xdr:colOff>
      <xdr:row>0</xdr:row>
      <xdr:rowOff>127000</xdr:rowOff>
    </xdr:from>
    <xdr:to>
      <xdr:col>2</xdr:col>
      <xdr:colOff>681144</xdr:colOff>
      <xdr:row>4</xdr:row>
      <xdr:rowOff>72986</xdr:rowOff>
    </xdr:to>
    <xdr:pic>
      <xdr:nvPicPr>
        <xdr:cNvPr id="2" name="Picture 1">
          <a:extLst>
            <a:ext uri="{FF2B5EF4-FFF2-40B4-BE49-F238E27FC236}">
              <a16:creationId xmlns:a16="http://schemas.microsoft.com/office/drawing/2014/main" id="{075C7CE0-4559-4556-82B8-8966A9BC318A}"/>
            </a:ext>
          </a:extLst>
        </xdr:cNvPr>
        <xdr:cNvPicPr>
          <a:picLocks noChangeAspect="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tretch>
          <a:fillRect/>
        </a:stretch>
      </xdr:blipFill>
      <xdr:spPr>
        <a:xfrm>
          <a:off x="67734" y="127000"/>
          <a:ext cx="1752600" cy="581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9</xdr:row>
      <xdr:rowOff>5715</xdr:rowOff>
    </xdr:to>
    <xdr:sp macro="" textlink="">
      <xdr:nvSpPr>
        <xdr:cNvPr id="2" name="AutoShape 1">
          <a:extLst>
            <a:ext uri="{FF2B5EF4-FFF2-40B4-BE49-F238E27FC236}">
              <a16:creationId xmlns:a16="http://schemas.microsoft.com/office/drawing/2014/main" id="{C08B62FC-A5B4-44A3-81BE-06EF9D3312C9}"/>
            </a:ext>
          </a:extLst>
        </xdr:cNvPr>
        <xdr:cNvSpPr>
          <a:spLocks noChangeAspect="1" noChangeArrowheads="1"/>
        </xdr:cNvSpPr>
      </xdr:nvSpPr>
      <xdr:spPr bwMode="auto">
        <a:xfrm>
          <a:off x="6263640" y="1120140"/>
          <a:ext cx="304800" cy="331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144780</xdr:rowOff>
    </xdr:to>
    <xdr:sp macro="" textlink="">
      <xdr:nvSpPr>
        <xdr:cNvPr id="3" name="AutoShape 1">
          <a:extLst>
            <a:ext uri="{FF2B5EF4-FFF2-40B4-BE49-F238E27FC236}">
              <a16:creationId xmlns:a16="http://schemas.microsoft.com/office/drawing/2014/main" id="{02232466-0DFD-41B1-BEC9-48BA458DBCAA}"/>
            </a:ext>
          </a:extLst>
        </xdr:cNvPr>
        <xdr:cNvSpPr>
          <a:spLocks noChangeAspect="1" noChangeArrowheads="1"/>
        </xdr:cNvSpPr>
      </xdr:nvSpPr>
      <xdr:spPr bwMode="auto">
        <a:xfrm>
          <a:off x="6263640" y="11201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9</xdr:row>
      <xdr:rowOff>5715</xdr:rowOff>
    </xdr:to>
    <xdr:sp macro="" textlink="">
      <xdr:nvSpPr>
        <xdr:cNvPr id="4" name="AutoShape 1">
          <a:extLst>
            <a:ext uri="{FF2B5EF4-FFF2-40B4-BE49-F238E27FC236}">
              <a16:creationId xmlns:a16="http://schemas.microsoft.com/office/drawing/2014/main" id="{2EEC20C7-EBF0-42B2-ABAD-5349ECD1500F}"/>
            </a:ext>
          </a:extLst>
        </xdr:cNvPr>
        <xdr:cNvSpPr>
          <a:spLocks noChangeAspect="1" noChangeArrowheads="1"/>
        </xdr:cNvSpPr>
      </xdr:nvSpPr>
      <xdr:spPr bwMode="auto">
        <a:xfrm>
          <a:off x="6263640" y="1120140"/>
          <a:ext cx="304800" cy="331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144780</xdr:rowOff>
    </xdr:to>
    <xdr:sp macro="" textlink="">
      <xdr:nvSpPr>
        <xdr:cNvPr id="5" name="AutoShape 1">
          <a:extLst>
            <a:ext uri="{FF2B5EF4-FFF2-40B4-BE49-F238E27FC236}">
              <a16:creationId xmlns:a16="http://schemas.microsoft.com/office/drawing/2014/main" id="{292ECE3D-3FC5-4128-A4F4-08E04D0F5E86}"/>
            </a:ext>
          </a:extLst>
        </xdr:cNvPr>
        <xdr:cNvSpPr>
          <a:spLocks noChangeAspect="1" noChangeArrowheads="1"/>
        </xdr:cNvSpPr>
      </xdr:nvSpPr>
      <xdr:spPr bwMode="auto">
        <a:xfrm>
          <a:off x="6263640" y="11201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144780</xdr:rowOff>
    </xdr:to>
    <xdr:sp macro="" textlink="">
      <xdr:nvSpPr>
        <xdr:cNvPr id="6" name="AutoShape 1">
          <a:extLst>
            <a:ext uri="{FF2B5EF4-FFF2-40B4-BE49-F238E27FC236}">
              <a16:creationId xmlns:a16="http://schemas.microsoft.com/office/drawing/2014/main" id="{28D0C4B3-3238-4141-8BAD-9D20A87F5EFC}"/>
            </a:ext>
          </a:extLst>
        </xdr:cNvPr>
        <xdr:cNvSpPr>
          <a:spLocks noChangeAspect="1" noChangeArrowheads="1"/>
        </xdr:cNvSpPr>
      </xdr:nvSpPr>
      <xdr:spPr bwMode="auto">
        <a:xfrm>
          <a:off x="6263640" y="11201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144780</xdr:rowOff>
    </xdr:to>
    <xdr:sp macro="" textlink="">
      <xdr:nvSpPr>
        <xdr:cNvPr id="7" name="AutoShape 1">
          <a:extLst>
            <a:ext uri="{FF2B5EF4-FFF2-40B4-BE49-F238E27FC236}">
              <a16:creationId xmlns:a16="http://schemas.microsoft.com/office/drawing/2014/main" id="{D3400F35-881D-4E47-A11B-850969C7F1ED}"/>
            </a:ext>
          </a:extLst>
        </xdr:cNvPr>
        <xdr:cNvSpPr>
          <a:spLocks noChangeAspect="1" noChangeArrowheads="1"/>
        </xdr:cNvSpPr>
      </xdr:nvSpPr>
      <xdr:spPr bwMode="auto">
        <a:xfrm>
          <a:off x="6263640" y="11201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41906BEB-53F1-4FAE-A010-38267F0B1F0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 name="Picture 1">
          <a:extLst>
            <a:ext uri="{FF2B5EF4-FFF2-40B4-BE49-F238E27FC236}">
              <a16:creationId xmlns:a16="http://schemas.microsoft.com/office/drawing/2014/main" id="{0C359BA4-2DC5-4616-B69C-79D39B024F5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7A7CD66B-B819-4340-BCE0-8AF3514D8AD6}"/>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 name="Picture 1">
          <a:extLst>
            <a:ext uri="{FF2B5EF4-FFF2-40B4-BE49-F238E27FC236}">
              <a16:creationId xmlns:a16="http://schemas.microsoft.com/office/drawing/2014/main" id="{CC796155-0F74-479D-9629-C27138C46C4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9A9EF519-A5B5-458C-8566-2584E3D1760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 name="Picture 1">
          <a:extLst>
            <a:ext uri="{FF2B5EF4-FFF2-40B4-BE49-F238E27FC236}">
              <a16:creationId xmlns:a16="http://schemas.microsoft.com/office/drawing/2014/main" id="{A659AD90-F44C-40D7-9D60-00B67DF8F02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5C7F7376-1292-4401-A776-5E01E3090442}"/>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 name="Picture 1">
          <a:extLst>
            <a:ext uri="{FF2B5EF4-FFF2-40B4-BE49-F238E27FC236}">
              <a16:creationId xmlns:a16="http://schemas.microsoft.com/office/drawing/2014/main" id="{928477DE-7770-48C0-91B7-C1303C0D31F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8BB30A3D-EE01-41E7-B5AC-E7AFEF07ED52}"/>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 name="Picture 1">
          <a:extLst>
            <a:ext uri="{FF2B5EF4-FFF2-40B4-BE49-F238E27FC236}">
              <a16:creationId xmlns:a16="http://schemas.microsoft.com/office/drawing/2014/main" id="{27DD49B6-4665-462B-AA33-E23158FB5CA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1F1040C9-0176-4E57-A605-D445AC30BE8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 name="Picture 1">
          <a:extLst>
            <a:ext uri="{FF2B5EF4-FFF2-40B4-BE49-F238E27FC236}">
              <a16:creationId xmlns:a16="http://schemas.microsoft.com/office/drawing/2014/main" id="{051A3137-AA32-4525-80A7-A2575D24ABF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0" name="Rectangle 19">
          <a:hlinkClick xmlns:r="http://schemas.openxmlformats.org/officeDocument/2006/relationships" r:id="rId1"/>
          <a:extLst>
            <a:ext uri="{FF2B5EF4-FFF2-40B4-BE49-F238E27FC236}">
              <a16:creationId xmlns:a16="http://schemas.microsoft.com/office/drawing/2014/main" id="{CF43D737-D91E-486C-81D7-1D70D3D0063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 name="Picture 1">
          <a:extLst>
            <a:ext uri="{FF2B5EF4-FFF2-40B4-BE49-F238E27FC236}">
              <a16:creationId xmlns:a16="http://schemas.microsoft.com/office/drawing/2014/main" id="{BDFADA20-89EC-4500-AC5F-66CEC45CA44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2" name="Rectangle 21">
          <a:hlinkClick xmlns:r="http://schemas.openxmlformats.org/officeDocument/2006/relationships" r:id="rId3"/>
          <a:extLst>
            <a:ext uri="{FF2B5EF4-FFF2-40B4-BE49-F238E27FC236}">
              <a16:creationId xmlns:a16="http://schemas.microsoft.com/office/drawing/2014/main" id="{0ECCF615-AB7F-4636-805F-1F8A065163B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 name="Picture 1">
          <a:extLst>
            <a:ext uri="{FF2B5EF4-FFF2-40B4-BE49-F238E27FC236}">
              <a16:creationId xmlns:a16="http://schemas.microsoft.com/office/drawing/2014/main" id="{2773C048-9837-4EBF-8614-4B5318E8FFC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8</xdr:row>
      <xdr:rowOff>148590</xdr:rowOff>
    </xdr:to>
    <xdr:sp macro="" textlink="">
      <xdr:nvSpPr>
        <xdr:cNvPr id="2" name="AutoShape 1">
          <a:extLst>
            <a:ext uri="{FF2B5EF4-FFF2-40B4-BE49-F238E27FC236}">
              <a16:creationId xmlns:a16="http://schemas.microsoft.com/office/drawing/2014/main" id="{745E3DAF-5192-4FA1-8A90-CB75F322F146}"/>
            </a:ext>
          </a:extLst>
        </xdr:cNvPr>
        <xdr:cNvSpPr>
          <a:spLocks noChangeAspect="1" noChangeArrowheads="1"/>
        </xdr:cNvSpPr>
      </xdr:nvSpPr>
      <xdr:spPr bwMode="auto">
        <a:xfrm>
          <a:off x="56769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3" name="AutoShape 1">
          <a:extLst>
            <a:ext uri="{FF2B5EF4-FFF2-40B4-BE49-F238E27FC236}">
              <a16:creationId xmlns:a16="http://schemas.microsoft.com/office/drawing/2014/main" id="{F24FE6DC-D673-4554-97BB-821A01548F6E}"/>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148590</xdr:rowOff>
    </xdr:to>
    <xdr:sp macro="" textlink="">
      <xdr:nvSpPr>
        <xdr:cNvPr id="4" name="AutoShape 1">
          <a:extLst>
            <a:ext uri="{FF2B5EF4-FFF2-40B4-BE49-F238E27FC236}">
              <a16:creationId xmlns:a16="http://schemas.microsoft.com/office/drawing/2014/main" id="{F68B40D5-6DD4-46DF-AE0A-722C6A563A16}"/>
            </a:ext>
          </a:extLst>
        </xdr:cNvPr>
        <xdr:cNvSpPr>
          <a:spLocks noChangeAspect="1" noChangeArrowheads="1"/>
        </xdr:cNvSpPr>
      </xdr:nvSpPr>
      <xdr:spPr bwMode="auto">
        <a:xfrm>
          <a:off x="5897880" y="2278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5" name="AutoShape 1">
          <a:extLst>
            <a:ext uri="{FF2B5EF4-FFF2-40B4-BE49-F238E27FC236}">
              <a16:creationId xmlns:a16="http://schemas.microsoft.com/office/drawing/2014/main" id="{55CA5EFA-D51C-4B67-A1B5-F375D1C931EF}"/>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6" name="AutoShape 1">
          <a:extLst>
            <a:ext uri="{FF2B5EF4-FFF2-40B4-BE49-F238E27FC236}">
              <a16:creationId xmlns:a16="http://schemas.microsoft.com/office/drawing/2014/main" id="{35E68E2F-D515-4214-A522-D52FC3046528}"/>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7" name="AutoShape 1">
          <a:extLst>
            <a:ext uri="{FF2B5EF4-FFF2-40B4-BE49-F238E27FC236}">
              <a16:creationId xmlns:a16="http://schemas.microsoft.com/office/drawing/2014/main" id="{F48E1E50-7641-41A3-9F67-2E873514462E}"/>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148590</xdr:rowOff>
    </xdr:to>
    <xdr:sp macro="" textlink="">
      <xdr:nvSpPr>
        <xdr:cNvPr id="9" name="AutoShape 1">
          <a:extLst>
            <a:ext uri="{FF2B5EF4-FFF2-40B4-BE49-F238E27FC236}">
              <a16:creationId xmlns:a16="http://schemas.microsoft.com/office/drawing/2014/main" id="{26E6141E-0606-4C96-9DFE-909DEA95B663}"/>
            </a:ext>
          </a:extLst>
        </xdr:cNvPr>
        <xdr:cNvSpPr>
          <a:spLocks noChangeAspect="1" noChangeArrowheads="1"/>
        </xdr:cNvSpPr>
      </xdr:nvSpPr>
      <xdr:spPr bwMode="auto">
        <a:xfrm>
          <a:off x="5897880" y="2278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10" name="AutoShape 1">
          <a:extLst>
            <a:ext uri="{FF2B5EF4-FFF2-40B4-BE49-F238E27FC236}">
              <a16:creationId xmlns:a16="http://schemas.microsoft.com/office/drawing/2014/main" id="{E04C5A29-3A30-40F0-A3F0-46DFD280DA96}"/>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148590</xdr:rowOff>
    </xdr:to>
    <xdr:sp macro="" textlink="">
      <xdr:nvSpPr>
        <xdr:cNvPr id="11" name="AutoShape 1">
          <a:extLst>
            <a:ext uri="{FF2B5EF4-FFF2-40B4-BE49-F238E27FC236}">
              <a16:creationId xmlns:a16="http://schemas.microsoft.com/office/drawing/2014/main" id="{764628EC-CBFD-4159-B1EB-38D47C98B6CE}"/>
            </a:ext>
          </a:extLst>
        </xdr:cNvPr>
        <xdr:cNvSpPr>
          <a:spLocks noChangeAspect="1" noChangeArrowheads="1"/>
        </xdr:cNvSpPr>
      </xdr:nvSpPr>
      <xdr:spPr bwMode="auto">
        <a:xfrm>
          <a:off x="5897880" y="2278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12" name="AutoShape 1">
          <a:extLst>
            <a:ext uri="{FF2B5EF4-FFF2-40B4-BE49-F238E27FC236}">
              <a16:creationId xmlns:a16="http://schemas.microsoft.com/office/drawing/2014/main" id="{1C590E51-6D66-4310-A4C6-1D5FAD6A0CCC}"/>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13" name="AutoShape 1">
          <a:extLst>
            <a:ext uri="{FF2B5EF4-FFF2-40B4-BE49-F238E27FC236}">
              <a16:creationId xmlns:a16="http://schemas.microsoft.com/office/drawing/2014/main" id="{35D21019-08DD-450F-ACD1-5752ADFB9299}"/>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14" name="AutoShape 1">
          <a:extLst>
            <a:ext uri="{FF2B5EF4-FFF2-40B4-BE49-F238E27FC236}">
              <a16:creationId xmlns:a16="http://schemas.microsoft.com/office/drawing/2014/main" id="{EDEC3440-9169-4A75-BAA1-A7C7557706B3}"/>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CCB68B62-26CB-46A0-8FFA-22666AFB5FA2}"/>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17" name="Picture 1">
          <a:extLst>
            <a:ext uri="{FF2B5EF4-FFF2-40B4-BE49-F238E27FC236}">
              <a16:creationId xmlns:a16="http://schemas.microsoft.com/office/drawing/2014/main" id="{74B02C3C-B277-4C5A-BAAB-606D52E2872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7</xdr:row>
      <xdr:rowOff>0</xdr:rowOff>
    </xdr:from>
    <xdr:to>
      <xdr:col>8</xdr:col>
      <xdr:colOff>304800</xdr:colOff>
      <xdr:row>8</xdr:row>
      <xdr:rowOff>148590</xdr:rowOff>
    </xdr:to>
    <xdr:sp macro="" textlink="">
      <xdr:nvSpPr>
        <xdr:cNvPr id="18" name="AutoShape 1">
          <a:extLst>
            <a:ext uri="{FF2B5EF4-FFF2-40B4-BE49-F238E27FC236}">
              <a16:creationId xmlns:a16="http://schemas.microsoft.com/office/drawing/2014/main" id="{A301D1A8-9B84-412B-AC5A-0CE0D1CB5CB7}"/>
            </a:ext>
          </a:extLst>
        </xdr:cNvPr>
        <xdr:cNvSpPr>
          <a:spLocks noChangeAspect="1" noChangeArrowheads="1"/>
        </xdr:cNvSpPr>
      </xdr:nvSpPr>
      <xdr:spPr bwMode="auto">
        <a:xfrm>
          <a:off x="5897880" y="1135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19" name="AutoShape 1">
          <a:extLst>
            <a:ext uri="{FF2B5EF4-FFF2-40B4-BE49-F238E27FC236}">
              <a16:creationId xmlns:a16="http://schemas.microsoft.com/office/drawing/2014/main" id="{7912B375-9173-4CEB-A501-5CFD88F7B587}"/>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148590</xdr:rowOff>
    </xdr:to>
    <xdr:sp macro="" textlink="">
      <xdr:nvSpPr>
        <xdr:cNvPr id="20" name="AutoShape 1">
          <a:extLst>
            <a:ext uri="{FF2B5EF4-FFF2-40B4-BE49-F238E27FC236}">
              <a16:creationId xmlns:a16="http://schemas.microsoft.com/office/drawing/2014/main" id="{3AD0DB3E-D1EE-4AE2-BC9A-1FC2BCF0CA8F}"/>
            </a:ext>
          </a:extLst>
        </xdr:cNvPr>
        <xdr:cNvSpPr>
          <a:spLocks noChangeAspect="1" noChangeArrowheads="1"/>
        </xdr:cNvSpPr>
      </xdr:nvSpPr>
      <xdr:spPr bwMode="auto">
        <a:xfrm>
          <a:off x="5897880" y="1135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21" name="AutoShape 1">
          <a:extLst>
            <a:ext uri="{FF2B5EF4-FFF2-40B4-BE49-F238E27FC236}">
              <a16:creationId xmlns:a16="http://schemas.microsoft.com/office/drawing/2014/main" id="{0380B9D0-76C0-4ABD-B9E4-6744B8183FD0}"/>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22" name="AutoShape 1">
          <a:extLst>
            <a:ext uri="{FF2B5EF4-FFF2-40B4-BE49-F238E27FC236}">
              <a16:creationId xmlns:a16="http://schemas.microsoft.com/office/drawing/2014/main" id="{ADE76B2B-007B-444A-A878-C5829E630BCB}"/>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23" name="AutoShape 1">
          <a:extLst>
            <a:ext uri="{FF2B5EF4-FFF2-40B4-BE49-F238E27FC236}">
              <a16:creationId xmlns:a16="http://schemas.microsoft.com/office/drawing/2014/main" id="{FAD708E7-7638-41CA-8D17-301E4D86F1BD}"/>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BC4CE41F-0E7E-4D4B-B54A-C5CC568B1920}"/>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15" name="Picture 1">
          <a:extLst>
            <a:ext uri="{FF2B5EF4-FFF2-40B4-BE49-F238E27FC236}">
              <a16:creationId xmlns:a16="http://schemas.microsoft.com/office/drawing/2014/main" id="{946EEA9B-7715-4C93-ADD3-53F6037AC9E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4" name="Rectangle 23">
          <a:hlinkClick xmlns:r="http://schemas.openxmlformats.org/officeDocument/2006/relationships" r:id="rId1"/>
          <a:extLst>
            <a:ext uri="{FF2B5EF4-FFF2-40B4-BE49-F238E27FC236}">
              <a16:creationId xmlns:a16="http://schemas.microsoft.com/office/drawing/2014/main" id="{10B340B4-36BB-4E3B-829E-ABD086481DF5}"/>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25" name="Picture 1">
          <a:extLst>
            <a:ext uri="{FF2B5EF4-FFF2-40B4-BE49-F238E27FC236}">
              <a16:creationId xmlns:a16="http://schemas.microsoft.com/office/drawing/2014/main" id="{AD1C0FA2-ECE0-41CB-A537-F1F64BA6AF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D5AF87DF-3FAF-49F9-B913-8549351A97AF}"/>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27" name="Picture 1">
          <a:extLst>
            <a:ext uri="{FF2B5EF4-FFF2-40B4-BE49-F238E27FC236}">
              <a16:creationId xmlns:a16="http://schemas.microsoft.com/office/drawing/2014/main" id="{0921707C-AAAD-470A-B86F-74A2C3DDF4C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8" name="Rectangle 27">
          <a:hlinkClick xmlns:r="http://schemas.openxmlformats.org/officeDocument/2006/relationships" r:id="rId1"/>
          <a:extLst>
            <a:ext uri="{FF2B5EF4-FFF2-40B4-BE49-F238E27FC236}">
              <a16:creationId xmlns:a16="http://schemas.microsoft.com/office/drawing/2014/main" id="{6582E10E-F9D3-42EB-9487-71B7270E7901}"/>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29" name="Picture 1">
          <a:extLst>
            <a:ext uri="{FF2B5EF4-FFF2-40B4-BE49-F238E27FC236}">
              <a16:creationId xmlns:a16="http://schemas.microsoft.com/office/drawing/2014/main" id="{532C65B3-DB04-478B-81D5-357F0112832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0" name="Rectangle 29">
          <a:hlinkClick xmlns:r="http://schemas.openxmlformats.org/officeDocument/2006/relationships" r:id="rId1"/>
          <a:extLst>
            <a:ext uri="{FF2B5EF4-FFF2-40B4-BE49-F238E27FC236}">
              <a16:creationId xmlns:a16="http://schemas.microsoft.com/office/drawing/2014/main" id="{F8F8E679-C12E-4F5E-B5EC-5FE89EA3B6BB}"/>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31" name="Picture 1">
          <a:extLst>
            <a:ext uri="{FF2B5EF4-FFF2-40B4-BE49-F238E27FC236}">
              <a16:creationId xmlns:a16="http://schemas.microsoft.com/office/drawing/2014/main" id="{40D64783-97A9-4908-A906-B63A8ABBA43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2" name="Rectangle 31">
          <a:hlinkClick xmlns:r="http://schemas.openxmlformats.org/officeDocument/2006/relationships" r:id="rId1"/>
          <a:extLst>
            <a:ext uri="{FF2B5EF4-FFF2-40B4-BE49-F238E27FC236}">
              <a16:creationId xmlns:a16="http://schemas.microsoft.com/office/drawing/2014/main" id="{CC99F28A-0FE9-4D72-890A-D57B2547E365}"/>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33" name="Picture 1">
          <a:extLst>
            <a:ext uri="{FF2B5EF4-FFF2-40B4-BE49-F238E27FC236}">
              <a16:creationId xmlns:a16="http://schemas.microsoft.com/office/drawing/2014/main" id="{4CAABE56-A422-4CFA-80F3-521D40BDCBD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4" name="Rectangle 33">
          <a:hlinkClick xmlns:r="http://schemas.openxmlformats.org/officeDocument/2006/relationships" r:id="rId3"/>
          <a:extLst>
            <a:ext uri="{FF2B5EF4-FFF2-40B4-BE49-F238E27FC236}">
              <a16:creationId xmlns:a16="http://schemas.microsoft.com/office/drawing/2014/main" id="{7F0E4AE1-A1C9-4377-B599-5C0293BA6D0A}"/>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725805</xdr:colOff>
      <xdr:row>4</xdr:row>
      <xdr:rowOff>40813</xdr:rowOff>
    </xdr:to>
    <xdr:pic>
      <xdr:nvPicPr>
        <xdr:cNvPr id="35" name="Picture 1">
          <a:extLst>
            <a:ext uri="{FF2B5EF4-FFF2-40B4-BE49-F238E27FC236}">
              <a16:creationId xmlns:a16="http://schemas.microsoft.com/office/drawing/2014/main" id="{D8B9F83E-D3C0-4CAD-BC5F-7E01C449988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8</xdr:col>
      <xdr:colOff>304800</xdr:colOff>
      <xdr:row>11</xdr:row>
      <xdr:rowOff>3810</xdr:rowOff>
    </xdr:to>
    <xdr:sp macro="" textlink="">
      <xdr:nvSpPr>
        <xdr:cNvPr id="2" name="AutoShape 1">
          <a:extLst>
            <a:ext uri="{FF2B5EF4-FFF2-40B4-BE49-F238E27FC236}">
              <a16:creationId xmlns:a16="http://schemas.microsoft.com/office/drawing/2014/main" id="{1BBEA7D4-67A7-48FA-95F5-CD1D7247FBAD}"/>
            </a:ext>
          </a:extLst>
        </xdr:cNvPr>
        <xdr:cNvSpPr>
          <a:spLocks noChangeAspect="1" noChangeArrowheads="1"/>
        </xdr:cNvSpPr>
      </xdr:nvSpPr>
      <xdr:spPr bwMode="auto">
        <a:xfrm>
          <a:off x="5676900" y="2266950"/>
          <a:ext cx="304800"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3" name="AutoShape 1">
          <a:extLst>
            <a:ext uri="{FF2B5EF4-FFF2-40B4-BE49-F238E27FC236}">
              <a16:creationId xmlns:a16="http://schemas.microsoft.com/office/drawing/2014/main" id="{3AD6FB3C-6165-4A1A-84C8-96E6212DD53C}"/>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1">
          <a:extLst>
            <a:ext uri="{FF2B5EF4-FFF2-40B4-BE49-F238E27FC236}">
              <a16:creationId xmlns:a16="http://schemas.microsoft.com/office/drawing/2014/main" id="{31E6003D-1EA9-4E3A-A274-DC4C1EE03ADC}"/>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5" name="AutoShape 1">
          <a:extLst>
            <a:ext uri="{FF2B5EF4-FFF2-40B4-BE49-F238E27FC236}">
              <a16:creationId xmlns:a16="http://schemas.microsoft.com/office/drawing/2014/main" id="{AC1701C0-A468-4D16-846A-2C4D01D18E00}"/>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7" name="AutoShape 1">
          <a:extLst>
            <a:ext uri="{FF2B5EF4-FFF2-40B4-BE49-F238E27FC236}">
              <a16:creationId xmlns:a16="http://schemas.microsoft.com/office/drawing/2014/main" id="{7B5A3E7E-04F4-42BC-94A7-E33B05C1D3FC}"/>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150495</xdr:rowOff>
    </xdr:to>
    <xdr:sp macro="" textlink="">
      <xdr:nvSpPr>
        <xdr:cNvPr id="9" name="AutoShape 1">
          <a:extLst>
            <a:ext uri="{FF2B5EF4-FFF2-40B4-BE49-F238E27FC236}">
              <a16:creationId xmlns:a16="http://schemas.microsoft.com/office/drawing/2014/main" id="{D59B9842-5CA2-4E5D-9BED-C5D1702A1374}"/>
            </a:ext>
          </a:extLst>
        </xdr:cNvPr>
        <xdr:cNvSpPr>
          <a:spLocks noChangeAspect="1" noChangeArrowheads="1"/>
        </xdr:cNvSpPr>
      </xdr:nvSpPr>
      <xdr:spPr bwMode="auto">
        <a:xfrm>
          <a:off x="5897880" y="179070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10" name="AutoShape 1">
          <a:extLst>
            <a:ext uri="{FF2B5EF4-FFF2-40B4-BE49-F238E27FC236}">
              <a16:creationId xmlns:a16="http://schemas.microsoft.com/office/drawing/2014/main" id="{5919B8A5-26DD-4FC9-81E6-CD02853BB1AD}"/>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150495</xdr:rowOff>
    </xdr:to>
    <xdr:sp macro="" textlink="">
      <xdr:nvSpPr>
        <xdr:cNvPr id="11" name="AutoShape 1">
          <a:extLst>
            <a:ext uri="{FF2B5EF4-FFF2-40B4-BE49-F238E27FC236}">
              <a16:creationId xmlns:a16="http://schemas.microsoft.com/office/drawing/2014/main" id="{F60145B4-EC08-4D76-8202-2E634E4D1531}"/>
            </a:ext>
          </a:extLst>
        </xdr:cNvPr>
        <xdr:cNvSpPr>
          <a:spLocks noChangeAspect="1" noChangeArrowheads="1"/>
        </xdr:cNvSpPr>
      </xdr:nvSpPr>
      <xdr:spPr bwMode="auto">
        <a:xfrm>
          <a:off x="5897880" y="179070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12" name="AutoShape 1">
          <a:extLst>
            <a:ext uri="{FF2B5EF4-FFF2-40B4-BE49-F238E27FC236}">
              <a16:creationId xmlns:a16="http://schemas.microsoft.com/office/drawing/2014/main" id="{D1DB080B-2EA2-4BCB-BBE5-68BCE1DA1356}"/>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13" name="AutoShape 1">
          <a:extLst>
            <a:ext uri="{FF2B5EF4-FFF2-40B4-BE49-F238E27FC236}">
              <a16:creationId xmlns:a16="http://schemas.microsoft.com/office/drawing/2014/main" id="{0E787AE7-1827-4ED6-A4A6-21CE057C0CE5}"/>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14" name="AutoShape 1">
          <a:extLst>
            <a:ext uri="{FF2B5EF4-FFF2-40B4-BE49-F238E27FC236}">
              <a16:creationId xmlns:a16="http://schemas.microsoft.com/office/drawing/2014/main" id="{6F0CA4D0-2831-4E04-B908-DF0C4F41EBBC}"/>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150495</xdr:rowOff>
    </xdr:to>
    <xdr:sp macro="" textlink="">
      <xdr:nvSpPr>
        <xdr:cNvPr id="16" name="AutoShape 1">
          <a:extLst>
            <a:ext uri="{FF2B5EF4-FFF2-40B4-BE49-F238E27FC236}">
              <a16:creationId xmlns:a16="http://schemas.microsoft.com/office/drawing/2014/main" id="{295FA303-2EDF-47DD-82ED-179D6147C34F}"/>
            </a:ext>
          </a:extLst>
        </xdr:cNvPr>
        <xdr:cNvSpPr>
          <a:spLocks noChangeAspect="1" noChangeArrowheads="1"/>
        </xdr:cNvSpPr>
      </xdr:nvSpPr>
      <xdr:spPr bwMode="auto">
        <a:xfrm>
          <a:off x="5897880" y="179070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17" name="AutoShape 1">
          <a:extLst>
            <a:ext uri="{FF2B5EF4-FFF2-40B4-BE49-F238E27FC236}">
              <a16:creationId xmlns:a16="http://schemas.microsoft.com/office/drawing/2014/main" id="{B3FBA956-0127-4ECC-BC92-E2D86796A002}"/>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150495</xdr:rowOff>
    </xdr:to>
    <xdr:sp macro="" textlink="">
      <xdr:nvSpPr>
        <xdr:cNvPr id="18" name="AutoShape 1">
          <a:extLst>
            <a:ext uri="{FF2B5EF4-FFF2-40B4-BE49-F238E27FC236}">
              <a16:creationId xmlns:a16="http://schemas.microsoft.com/office/drawing/2014/main" id="{A81B56A2-7103-441E-9843-B53FDC2D1C0C}"/>
            </a:ext>
          </a:extLst>
        </xdr:cNvPr>
        <xdr:cNvSpPr>
          <a:spLocks noChangeAspect="1" noChangeArrowheads="1"/>
        </xdr:cNvSpPr>
      </xdr:nvSpPr>
      <xdr:spPr bwMode="auto">
        <a:xfrm>
          <a:off x="5897880" y="179070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19" name="AutoShape 1">
          <a:extLst>
            <a:ext uri="{FF2B5EF4-FFF2-40B4-BE49-F238E27FC236}">
              <a16:creationId xmlns:a16="http://schemas.microsoft.com/office/drawing/2014/main" id="{C6E741FB-A5D2-47B6-B93C-DE805AC66041}"/>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20" name="AutoShape 1">
          <a:extLst>
            <a:ext uri="{FF2B5EF4-FFF2-40B4-BE49-F238E27FC236}">
              <a16:creationId xmlns:a16="http://schemas.microsoft.com/office/drawing/2014/main" id="{A15C1868-BC8A-43B3-99E8-DC928CDA05B2}"/>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118110</xdr:rowOff>
    </xdr:to>
    <xdr:sp macro="" textlink="">
      <xdr:nvSpPr>
        <xdr:cNvPr id="21" name="AutoShape 1">
          <a:extLst>
            <a:ext uri="{FF2B5EF4-FFF2-40B4-BE49-F238E27FC236}">
              <a16:creationId xmlns:a16="http://schemas.microsoft.com/office/drawing/2014/main" id="{162D699E-7448-4A15-896A-065E454CECC9}"/>
            </a:ext>
          </a:extLst>
        </xdr:cNvPr>
        <xdr:cNvSpPr>
          <a:spLocks noChangeAspect="1" noChangeArrowheads="1"/>
        </xdr:cNvSpPr>
      </xdr:nvSpPr>
      <xdr:spPr bwMode="auto">
        <a:xfrm>
          <a:off x="5897880" y="1790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76051575-4701-40E8-B715-C37F086CFA71}"/>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 name="Picture 1">
          <a:extLst>
            <a:ext uri="{FF2B5EF4-FFF2-40B4-BE49-F238E27FC236}">
              <a16:creationId xmlns:a16="http://schemas.microsoft.com/office/drawing/2014/main" id="{43882B29-5726-48E6-977D-03AB874DBDE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7</xdr:row>
      <xdr:rowOff>0</xdr:rowOff>
    </xdr:from>
    <xdr:to>
      <xdr:col>8</xdr:col>
      <xdr:colOff>304800</xdr:colOff>
      <xdr:row>8</xdr:row>
      <xdr:rowOff>148590</xdr:rowOff>
    </xdr:to>
    <xdr:sp macro="" textlink="">
      <xdr:nvSpPr>
        <xdr:cNvPr id="26" name="AutoShape 1">
          <a:extLst>
            <a:ext uri="{FF2B5EF4-FFF2-40B4-BE49-F238E27FC236}">
              <a16:creationId xmlns:a16="http://schemas.microsoft.com/office/drawing/2014/main" id="{B3DB3A52-30BB-4C65-BF03-E096C58FD764}"/>
            </a:ext>
          </a:extLst>
        </xdr:cNvPr>
        <xdr:cNvSpPr>
          <a:spLocks noChangeAspect="1" noChangeArrowheads="1"/>
        </xdr:cNvSpPr>
      </xdr:nvSpPr>
      <xdr:spPr bwMode="auto">
        <a:xfrm>
          <a:off x="5897880" y="1135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27" name="AutoShape 1">
          <a:extLst>
            <a:ext uri="{FF2B5EF4-FFF2-40B4-BE49-F238E27FC236}">
              <a16:creationId xmlns:a16="http://schemas.microsoft.com/office/drawing/2014/main" id="{F284A1A5-CBB8-482C-B08F-E71B2EB492DC}"/>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148590</xdr:rowOff>
    </xdr:to>
    <xdr:sp macro="" textlink="">
      <xdr:nvSpPr>
        <xdr:cNvPr id="28" name="AutoShape 1">
          <a:extLst>
            <a:ext uri="{FF2B5EF4-FFF2-40B4-BE49-F238E27FC236}">
              <a16:creationId xmlns:a16="http://schemas.microsoft.com/office/drawing/2014/main" id="{482B9BD1-6F38-488A-88B5-186E9374B22D}"/>
            </a:ext>
          </a:extLst>
        </xdr:cNvPr>
        <xdr:cNvSpPr>
          <a:spLocks noChangeAspect="1" noChangeArrowheads="1"/>
        </xdr:cNvSpPr>
      </xdr:nvSpPr>
      <xdr:spPr bwMode="auto">
        <a:xfrm>
          <a:off x="5897880" y="1135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29" name="AutoShape 1">
          <a:extLst>
            <a:ext uri="{FF2B5EF4-FFF2-40B4-BE49-F238E27FC236}">
              <a16:creationId xmlns:a16="http://schemas.microsoft.com/office/drawing/2014/main" id="{1050219C-3D60-4BC9-8CFA-8F0CF88EE2B8}"/>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30" name="AutoShape 1">
          <a:extLst>
            <a:ext uri="{FF2B5EF4-FFF2-40B4-BE49-F238E27FC236}">
              <a16:creationId xmlns:a16="http://schemas.microsoft.com/office/drawing/2014/main" id="{DA9E0F36-5C57-46F5-9419-F097ECFD580B}"/>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114300</xdr:rowOff>
    </xdr:to>
    <xdr:sp macro="" textlink="">
      <xdr:nvSpPr>
        <xdr:cNvPr id="31" name="AutoShape 1">
          <a:extLst>
            <a:ext uri="{FF2B5EF4-FFF2-40B4-BE49-F238E27FC236}">
              <a16:creationId xmlns:a16="http://schemas.microsoft.com/office/drawing/2014/main" id="{F1570347-60E4-4A89-AA5E-22EE55FF3F0F}"/>
            </a:ext>
          </a:extLst>
        </xdr:cNvPr>
        <xdr:cNvSpPr>
          <a:spLocks noChangeAspect="1" noChangeArrowheads="1"/>
        </xdr:cNvSpPr>
      </xdr:nvSpPr>
      <xdr:spPr bwMode="auto">
        <a:xfrm>
          <a:off x="5897880" y="1135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12CEB9CF-F5CD-43CA-88D2-E7BB41825FF7}"/>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 name="Picture 1">
          <a:extLst>
            <a:ext uri="{FF2B5EF4-FFF2-40B4-BE49-F238E27FC236}">
              <a16:creationId xmlns:a16="http://schemas.microsoft.com/office/drawing/2014/main" id="{9DB15D9E-1345-4A2B-B01A-DC4D67181AB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7F1B2A9D-3E71-4AFC-B601-33A4CD01A6AD}"/>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 name="Picture 1">
          <a:extLst>
            <a:ext uri="{FF2B5EF4-FFF2-40B4-BE49-F238E27FC236}">
              <a16:creationId xmlns:a16="http://schemas.microsoft.com/office/drawing/2014/main" id="{772F09F4-570F-4F07-B08F-4F56EBA8555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2A1CAA29-7181-448E-AFC7-826A06532586}"/>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2" name="Picture 1">
          <a:extLst>
            <a:ext uri="{FF2B5EF4-FFF2-40B4-BE49-F238E27FC236}">
              <a16:creationId xmlns:a16="http://schemas.microsoft.com/office/drawing/2014/main" id="{B35F650E-6FA3-48A6-9BD4-CF15E82E5A1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8161B32D-CFE2-42B0-B45E-0835B88A6D04}"/>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4" name="Picture 1">
          <a:extLst>
            <a:ext uri="{FF2B5EF4-FFF2-40B4-BE49-F238E27FC236}">
              <a16:creationId xmlns:a16="http://schemas.microsoft.com/office/drawing/2014/main" id="{457396B3-9283-48C8-9086-9ABC19F3B24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5" name="Rectangle 34">
          <a:hlinkClick xmlns:r="http://schemas.openxmlformats.org/officeDocument/2006/relationships" r:id="rId1"/>
          <a:extLst>
            <a:ext uri="{FF2B5EF4-FFF2-40B4-BE49-F238E27FC236}">
              <a16:creationId xmlns:a16="http://schemas.microsoft.com/office/drawing/2014/main" id="{C120651D-69F2-4916-B646-D82420507309}"/>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6" name="Picture 1">
          <a:extLst>
            <a:ext uri="{FF2B5EF4-FFF2-40B4-BE49-F238E27FC236}">
              <a16:creationId xmlns:a16="http://schemas.microsoft.com/office/drawing/2014/main" id="{21C234F6-FE0A-4460-82B5-8D445BD4C87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7" name="Rectangle 36">
          <a:hlinkClick xmlns:r="http://schemas.openxmlformats.org/officeDocument/2006/relationships" r:id="rId1"/>
          <a:extLst>
            <a:ext uri="{FF2B5EF4-FFF2-40B4-BE49-F238E27FC236}">
              <a16:creationId xmlns:a16="http://schemas.microsoft.com/office/drawing/2014/main" id="{9188CAB3-5E39-4249-B17E-2F6C8EF257E4}"/>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8" name="Picture 1">
          <a:extLst>
            <a:ext uri="{FF2B5EF4-FFF2-40B4-BE49-F238E27FC236}">
              <a16:creationId xmlns:a16="http://schemas.microsoft.com/office/drawing/2014/main" id="{DC7693A1-A4FC-4110-A19B-84BA0D85F97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9" name="Rectangle 38">
          <a:hlinkClick xmlns:r="http://schemas.openxmlformats.org/officeDocument/2006/relationships" r:id="rId3"/>
          <a:extLst>
            <a:ext uri="{FF2B5EF4-FFF2-40B4-BE49-F238E27FC236}">
              <a16:creationId xmlns:a16="http://schemas.microsoft.com/office/drawing/2014/main" id="{3CE8A70B-A472-4658-87FC-1933A9A676F4}"/>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0" name="Picture 1">
          <a:extLst>
            <a:ext uri="{FF2B5EF4-FFF2-40B4-BE49-F238E27FC236}">
              <a16:creationId xmlns:a16="http://schemas.microsoft.com/office/drawing/2014/main" id="{47245BFF-AA46-49A1-B8F2-CED7C938AED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oneCellAnchor>
    <xdr:from>
      <xdr:col>8</xdr:col>
      <xdr:colOff>0</xdr:colOff>
      <xdr:row>10</xdr:row>
      <xdr:rowOff>0</xdr:rowOff>
    </xdr:from>
    <xdr:ext cx="304800" cy="659130"/>
    <xdr:sp macro="" textlink="">
      <xdr:nvSpPr>
        <xdr:cNvPr id="41" name="AutoShape 1">
          <a:extLst>
            <a:ext uri="{FF2B5EF4-FFF2-40B4-BE49-F238E27FC236}">
              <a16:creationId xmlns:a16="http://schemas.microsoft.com/office/drawing/2014/main" id="{BCC7095F-21F6-49B5-982B-3DBF1988CDE7}"/>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441960"/>
    <xdr:sp macro="" textlink="">
      <xdr:nvSpPr>
        <xdr:cNvPr id="42" name="AutoShape 1">
          <a:extLst>
            <a:ext uri="{FF2B5EF4-FFF2-40B4-BE49-F238E27FC236}">
              <a16:creationId xmlns:a16="http://schemas.microsoft.com/office/drawing/2014/main" id="{A98718BD-252E-465A-ABCE-9C66DE9F25A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441960"/>
    <xdr:sp macro="" textlink="">
      <xdr:nvSpPr>
        <xdr:cNvPr id="43" name="AutoShape 1">
          <a:extLst>
            <a:ext uri="{FF2B5EF4-FFF2-40B4-BE49-F238E27FC236}">
              <a16:creationId xmlns:a16="http://schemas.microsoft.com/office/drawing/2014/main" id="{3648EF37-5EDA-4E8D-85D5-D5B4EE2D91A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441960"/>
    <xdr:sp macro="" textlink="">
      <xdr:nvSpPr>
        <xdr:cNvPr id="44" name="AutoShape 1">
          <a:extLst>
            <a:ext uri="{FF2B5EF4-FFF2-40B4-BE49-F238E27FC236}">
              <a16:creationId xmlns:a16="http://schemas.microsoft.com/office/drawing/2014/main" id="{657C35DC-DEF4-4B50-AF83-74D221533FA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441960"/>
    <xdr:sp macro="" textlink="">
      <xdr:nvSpPr>
        <xdr:cNvPr id="45" name="AutoShape 1">
          <a:extLst>
            <a:ext uri="{FF2B5EF4-FFF2-40B4-BE49-F238E27FC236}">
              <a16:creationId xmlns:a16="http://schemas.microsoft.com/office/drawing/2014/main" id="{44FACF81-5D0D-4018-9E6E-2D2B3F481DB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659130"/>
    <xdr:sp macro="" textlink="">
      <xdr:nvSpPr>
        <xdr:cNvPr id="46" name="AutoShape 1">
          <a:extLst>
            <a:ext uri="{FF2B5EF4-FFF2-40B4-BE49-F238E27FC236}">
              <a16:creationId xmlns:a16="http://schemas.microsoft.com/office/drawing/2014/main" id="{1E504B1D-C2FF-4409-A391-CE2BD7CA4A83}"/>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441960"/>
    <xdr:sp macro="" textlink="">
      <xdr:nvSpPr>
        <xdr:cNvPr id="47" name="AutoShape 1">
          <a:extLst>
            <a:ext uri="{FF2B5EF4-FFF2-40B4-BE49-F238E27FC236}">
              <a16:creationId xmlns:a16="http://schemas.microsoft.com/office/drawing/2014/main" id="{C2DC7362-D13B-4371-BFDE-94E2E9C5084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441960"/>
    <xdr:sp macro="" textlink="">
      <xdr:nvSpPr>
        <xdr:cNvPr id="48" name="AutoShape 1">
          <a:extLst>
            <a:ext uri="{FF2B5EF4-FFF2-40B4-BE49-F238E27FC236}">
              <a16:creationId xmlns:a16="http://schemas.microsoft.com/office/drawing/2014/main" id="{65FE3AC3-DCB8-4891-A595-17F1CF07BF6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441960"/>
    <xdr:sp macro="" textlink="">
      <xdr:nvSpPr>
        <xdr:cNvPr id="49" name="AutoShape 1">
          <a:extLst>
            <a:ext uri="{FF2B5EF4-FFF2-40B4-BE49-F238E27FC236}">
              <a16:creationId xmlns:a16="http://schemas.microsoft.com/office/drawing/2014/main" id="{DBA60C80-1D2B-4FA5-9571-946FD181FBA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441960"/>
    <xdr:sp macro="" textlink="">
      <xdr:nvSpPr>
        <xdr:cNvPr id="50" name="AutoShape 1">
          <a:extLst>
            <a:ext uri="{FF2B5EF4-FFF2-40B4-BE49-F238E27FC236}">
              <a16:creationId xmlns:a16="http://schemas.microsoft.com/office/drawing/2014/main" id="{657FCB81-A8A0-44C0-9C6B-FAE768CC37EB}"/>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1" name="AutoShape 1">
          <a:extLst>
            <a:ext uri="{FF2B5EF4-FFF2-40B4-BE49-F238E27FC236}">
              <a16:creationId xmlns:a16="http://schemas.microsoft.com/office/drawing/2014/main" id="{F38444FB-DA24-4043-ABB5-ECC2FD8FF9E4}"/>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2" name="AutoShape 1">
          <a:extLst>
            <a:ext uri="{FF2B5EF4-FFF2-40B4-BE49-F238E27FC236}">
              <a16:creationId xmlns:a16="http://schemas.microsoft.com/office/drawing/2014/main" id="{B1F3F12F-0882-4CF3-9F9F-AD8F2E21439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3" name="AutoShape 1">
          <a:extLst>
            <a:ext uri="{FF2B5EF4-FFF2-40B4-BE49-F238E27FC236}">
              <a16:creationId xmlns:a16="http://schemas.microsoft.com/office/drawing/2014/main" id="{21DEDDDE-8EB2-4DB0-9880-FAD7B9459D5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4" name="AutoShape 1">
          <a:extLst>
            <a:ext uri="{FF2B5EF4-FFF2-40B4-BE49-F238E27FC236}">
              <a16:creationId xmlns:a16="http://schemas.microsoft.com/office/drawing/2014/main" id="{FC2F8E77-ABF5-40FF-8587-BD8ECEF41254}"/>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659130"/>
    <xdr:sp macro="" textlink="">
      <xdr:nvSpPr>
        <xdr:cNvPr id="55" name="AutoShape 1">
          <a:extLst>
            <a:ext uri="{FF2B5EF4-FFF2-40B4-BE49-F238E27FC236}">
              <a16:creationId xmlns:a16="http://schemas.microsoft.com/office/drawing/2014/main" id="{00C81C70-5609-48CF-A3BD-59B46C74F85A}"/>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6" name="AutoShape 1">
          <a:extLst>
            <a:ext uri="{FF2B5EF4-FFF2-40B4-BE49-F238E27FC236}">
              <a16:creationId xmlns:a16="http://schemas.microsoft.com/office/drawing/2014/main" id="{CCC77240-E163-4194-9539-43F89C983FA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7" name="AutoShape 1">
          <a:extLst>
            <a:ext uri="{FF2B5EF4-FFF2-40B4-BE49-F238E27FC236}">
              <a16:creationId xmlns:a16="http://schemas.microsoft.com/office/drawing/2014/main" id="{90CCF5BC-BCB9-45A5-9198-C3C52F43F09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8" name="AutoShape 1">
          <a:extLst>
            <a:ext uri="{FF2B5EF4-FFF2-40B4-BE49-F238E27FC236}">
              <a16:creationId xmlns:a16="http://schemas.microsoft.com/office/drawing/2014/main" id="{540DB04D-E82B-4431-86B4-8B7BE7377A45}"/>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441960"/>
    <xdr:sp macro="" textlink="">
      <xdr:nvSpPr>
        <xdr:cNvPr id="59" name="AutoShape 1">
          <a:extLst>
            <a:ext uri="{FF2B5EF4-FFF2-40B4-BE49-F238E27FC236}">
              <a16:creationId xmlns:a16="http://schemas.microsoft.com/office/drawing/2014/main" id="{F4DA4D97-2FB0-4C1D-9A03-FE605AC11A64}"/>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0" name="AutoShape 1">
          <a:extLst>
            <a:ext uri="{FF2B5EF4-FFF2-40B4-BE49-F238E27FC236}">
              <a16:creationId xmlns:a16="http://schemas.microsoft.com/office/drawing/2014/main" id="{F533346E-52A5-4314-984B-80350DA25D6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1" name="AutoShape 1">
          <a:extLst>
            <a:ext uri="{FF2B5EF4-FFF2-40B4-BE49-F238E27FC236}">
              <a16:creationId xmlns:a16="http://schemas.microsoft.com/office/drawing/2014/main" id="{F3E627AD-0857-447D-9C12-21F485679CC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2" name="AutoShape 1">
          <a:extLst>
            <a:ext uri="{FF2B5EF4-FFF2-40B4-BE49-F238E27FC236}">
              <a16:creationId xmlns:a16="http://schemas.microsoft.com/office/drawing/2014/main" id="{31505165-48AD-4949-93D1-908D23CC4AC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3" name="AutoShape 1">
          <a:extLst>
            <a:ext uri="{FF2B5EF4-FFF2-40B4-BE49-F238E27FC236}">
              <a16:creationId xmlns:a16="http://schemas.microsoft.com/office/drawing/2014/main" id="{BEC2CC1B-25ED-4230-BE05-815C7DFAB9F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659130"/>
    <xdr:sp macro="" textlink="">
      <xdr:nvSpPr>
        <xdr:cNvPr id="64" name="AutoShape 1">
          <a:extLst>
            <a:ext uri="{FF2B5EF4-FFF2-40B4-BE49-F238E27FC236}">
              <a16:creationId xmlns:a16="http://schemas.microsoft.com/office/drawing/2014/main" id="{21850744-CE26-4A79-ABB3-96A5FB4C2B6E}"/>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5" name="AutoShape 1">
          <a:extLst>
            <a:ext uri="{FF2B5EF4-FFF2-40B4-BE49-F238E27FC236}">
              <a16:creationId xmlns:a16="http://schemas.microsoft.com/office/drawing/2014/main" id="{05CF4849-A173-4A18-8B61-74C17CEC0EF4}"/>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6" name="AutoShape 1">
          <a:extLst>
            <a:ext uri="{FF2B5EF4-FFF2-40B4-BE49-F238E27FC236}">
              <a16:creationId xmlns:a16="http://schemas.microsoft.com/office/drawing/2014/main" id="{9D796612-7DB9-43EB-BCC7-C1A546B0FABB}"/>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7" name="AutoShape 1">
          <a:extLst>
            <a:ext uri="{FF2B5EF4-FFF2-40B4-BE49-F238E27FC236}">
              <a16:creationId xmlns:a16="http://schemas.microsoft.com/office/drawing/2014/main" id="{32A573DA-BC41-4D5C-A2D1-3240A1B8FF8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441960"/>
    <xdr:sp macro="" textlink="">
      <xdr:nvSpPr>
        <xdr:cNvPr id="68" name="AutoShape 1">
          <a:extLst>
            <a:ext uri="{FF2B5EF4-FFF2-40B4-BE49-F238E27FC236}">
              <a16:creationId xmlns:a16="http://schemas.microsoft.com/office/drawing/2014/main" id="{ADC31AE6-A3BB-448A-857A-4F185F7B8C0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69" name="AutoShape 1">
          <a:extLst>
            <a:ext uri="{FF2B5EF4-FFF2-40B4-BE49-F238E27FC236}">
              <a16:creationId xmlns:a16="http://schemas.microsoft.com/office/drawing/2014/main" id="{A406801E-23D6-496A-94E0-BB3DC089CE1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0" name="AutoShape 1">
          <a:extLst>
            <a:ext uri="{FF2B5EF4-FFF2-40B4-BE49-F238E27FC236}">
              <a16:creationId xmlns:a16="http://schemas.microsoft.com/office/drawing/2014/main" id="{AF6099DD-E9CF-4F46-AA8E-573964B44BB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1" name="AutoShape 1">
          <a:extLst>
            <a:ext uri="{FF2B5EF4-FFF2-40B4-BE49-F238E27FC236}">
              <a16:creationId xmlns:a16="http://schemas.microsoft.com/office/drawing/2014/main" id="{74A2A793-F5EA-4FF3-B2D7-FC370A294F7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2" name="AutoShape 1">
          <a:extLst>
            <a:ext uri="{FF2B5EF4-FFF2-40B4-BE49-F238E27FC236}">
              <a16:creationId xmlns:a16="http://schemas.microsoft.com/office/drawing/2014/main" id="{00F2C442-002D-43C6-BCD0-ADDC4DC2211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659130"/>
    <xdr:sp macro="" textlink="">
      <xdr:nvSpPr>
        <xdr:cNvPr id="73" name="AutoShape 1">
          <a:extLst>
            <a:ext uri="{FF2B5EF4-FFF2-40B4-BE49-F238E27FC236}">
              <a16:creationId xmlns:a16="http://schemas.microsoft.com/office/drawing/2014/main" id="{C281ECDB-A925-4D8F-8050-7984D2609B72}"/>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4" name="AutoShape 1">
          <a:extLst>
            <a:ext uri="{FF2B5EF4-FFF2-40B4-BE49-F238E27FC236}">
              <a16:creationId xmlns:a16="http://schemas.microsoft.com/office/drawing/2014/main" id="{C64E821D-473B-4AFF-B674-580E47F434F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5" name="AutoShape 1">
          <a:extLst>
            <a:ext uri="{FF2B5EF4-FFF2-40B4-BE49-F238E27FC236}">
              <a16:creationId xmlns:a16="http://schemas.microsoft.com/office/drawing/2014/main" id="{B42E2DDB-E369-4739-852D-8D9AC6931E2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6" name="AutoShape 1">
          <a:extLst>
            <a:ext uri="{FF2B5EF4-FFF2-40B4-BE49-F238E27FC236}">
              <a16:creationId xmlns:a16="http://schemas.microsoft.com/office/drawing/2014/main" id="{972C1EC6-1048-4795-8535-36BB548A1D5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441960"/>
    <xdr:sp macro="" textlink="">
      <xdr:nvSpPr>
        <xdr:cNvPr id="77" name="AutoShape 1">
          <a:extLst>
            <a:ext uri="{FF2B5EF4-FFF2-40B4-BE49-F238E27FC236}">
              <a16:creationId xmlns:a16="http://schemas.microsoft.com/office/drawing/2014/main" id="{28FFAAB7-D1F9-4A99-A0B2-BB8B4B12BED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78" name="AutoShape 1">
          <a:extLst>
            <a:ext uri="{FF2B5EF4-FFF2-40B4-BE49-F238E27FC236}">
              <a16:creationId xmlns:a16="http://schemas.microsoft.com/office/drawing/2014/main" id="{5AE9D855-32A0-4D17-ACA9-32CCF025A98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79" name="AutoShape 1">
          <a:extLst>
            <a:ext uri="{FF2B5EF4-FFF2-40B4-BE49-F238E27FC236}">
              <a16:creationId xmlns:a16="http://schemas.microsoft.com/office/drawing/2014/main" id="{53984419-6C7D-4F40-9FDB-496EA24B5D1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80" name="AutoShape 1">
          <a:extLst>
            <a:ext uri="{FF2B5EF4-FFF2-40B4-BE49-F238E27FC236}">
              <a16:creationId xmlns:a16="http://schemas.microsoft.com/office/drawing/2014/main" id="{13002E23-B22A-477C-B5D8-AC8DE5B453E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81" name="AutoShape 1">
          <a:extLst>
            <a:ext uri="{FF2B5EF4-FFF2-40B4-BE49-F238E27FC236}">
              <a16:creationId xmlns:a16="http://schemas.microsoft.com/office/drawing/2014/main" id="{E5494A7B-8730-403B-B49C-15B8762E6AA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659130"/>
    <xdr:sp macro="" textlink="">
      <xdr:nvSpPr>
        <xdr:cNvPr id="82" name="AutoShape 1">
          <a:extLst>
            <a:ext uri="{FF2B5EF4-FFF2-40B4-BE49-F238E27FC236}">
              <a16:creationId xmlns:a16="http://schemas.microsoft.com/office/drawing/2014/main" id="{2F857C3D-D473-4A03-85B8-7EAD77799ECD}"/>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83" name="AutoShape 1">
          <a:extLst>
            <a:ext uri="{FF2B5EF4-FFF2-40B4-BE49-F238E27FC236}">
              <a16:creationId xmlns:a16="http://schemas.microsoft.com/office/drawing/2014/main" id="{11450EB5-DA72-4F3C-95CA-E280C09C5F0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84" name="AutoShape 1">
          <a:extLst>
            <a:ext uri="{FF2B5EF4-FFF2-40B4-BE49-F238E27FC236}">
              <a16:creationId xmlns:a16="http://schemas.microsoft.com/office/drawing/2014/main" id="{88C9C44E-534B-4260-8017-C50A430E774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85" name="AutoShape 1">
          <a:extLst>
            <a:ext uri="{FF2B5EF4-FFF2-40B4-BE49-F238E27FC236}">
              <a16:creationId xmlns:a16="http://schemas.microsoft.com/office/drawing/2014/main" id="{5D3BE007-40A6-44FA-82CF-DA8CD5243B0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xdr:row>
      <xdr:rowOff>0</xdr:rowOff>
    </xdr:from>
    <xdr:ext cx="304800" cy="441960"/>
    <xdr:sp macro="" textlink="">
      <xdr:nvSpPr>
        <xdr:cNvPr id="86" name="AutoShape 1">
          <a:extLst>
            <a:ext uri="{FF2B5EF4-FFF2-40B4-BE49-F238E27FC236}">
              <a16:creationId xmlns:a16="http://schemas.microsoft.com/office/drawing/2014/main" id="{F8890CDF-87D5-465A-97F8-1306A0779F0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87" name="AutoShape 1">
          <a:extLst>
            <a:ext uri="{FF2B5EF4-FFF2-40B4-BE49-F238E27FC236}">
              <a16:creationId xmlns:a16="http://schemas.microsoft.com/office/drawing/2014/main" id="{306494B7-BF44-414A-90F4-AA8634CD526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88" name="AutoShape 1">
          <a:extLst>
            <a:ext uri="{FF2B5EF4-FFF2-40B4-BE49-F238E27FC236}">
              <a16:creationId xmlns:a16="http://schemas.microsoft.com/office/drawing/2014/main" id="{B84ADF85-D519-4EA7-B985-492877A7A51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89" name="AutoShape 1">
          <a:extLst>
            <a:ext uri="{FF2B5EF4-FFF2-40B4-BE49-F238E27FC236}">
              <a16:creationId xmlns:a16="http://schemas.microsoft.com/office/drawing/2014/main" id="{09FD1DFC-2677-496E-90AD-258E90015ED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90" name="AutoShape 1">
          <a:extLst>
            <a:ext uri="{FF2B5EF4-FFF2-40B4-BE49-F238E27FC236}">
              <a16:creationId xmlns:a16="http://schemas.microsoft.com/office/drawing/2014/main" id="{E90DBCCD-A65E-4DF9-A20A-AAD50734FE52}"/>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659130"/>
    <xdr:sp macro="" textlink="">
      <xdr:nvSpPr>
        <xdr:cNvPr id="91" name="AutoShape 1">
          <a:extLst>
            <a:ext uri="{FF2B5EF4-FFF2-40B4-BE49-F238E27FC236}">
              <a16:creationId xmlns:a16="http://schemas.microsoft.com/office/drawing/2014/main" id="{1FF51CB7-D12D-4640-848E-07793CC3C252}"/>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92" name="AutoShape 1">
          <a:extLst>
            <a:ext uri="{FF2B5EF4-FFF2-40B4-BE49-F238E27FC236}">
              <a16:creationId xmlns:a16="http://schemas.microsoft.com/office/drawing/2014/main" id="{8B3E8A6C-8ACE-4663-9552-AA6C99C1B26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93" name="AutoShape 1">
          <a:extLst>
            <a:ext uri="{FF2B5EF4-FFF2-40B4-BE49-F238E27FC236}">
              <a16:creationId xmlns:a16="http://schemas.microsoft.com/office/drawing/2014/main" id="{1F3951A0-947F-473E-B002-608A45FCF66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94" name="AutoShape 1">
          <a:extLst>
            <a:ext uri="{FF2B5EF4-FFF2-40B4-BE49-F238E27FC236}">
              <a16:creationId xmlns:a16="http://schemas.microsoft.com/office/drawing/2014/main" id="{350CEC64-9D9E-4EE6-A7CA-33E9FD59C9E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xdr:row>
      <xdr:rowOff>0</xdr:rowOff>
    </xdr:from>
    <xdr:ext cx="304800" cy="441960"/>
    <xdr:sp macro="" textlink="">
      <xdr:nvSpPr>
        <xdr:cNvPr id="95" name="AutoShape 1">
          <a:extLst>
            <a:ext uri="{FF2B5EF4-FFF2-40B4-BE49-F238E27FC236}">
              <a16:creationId xmlns:a16="http://schemas.microsoft.com/office/drawing/2014/main" id="{143B9439-360C-4921-A888-392AEE28AE23}"/>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96" name="AutoShape 1">
          <a:extLst>
            <a:ext uri="{FF2B5EF4-FFF2-40B4-BE49-F238E27FC236}">
              <a16:creationId xmlns:a16="http://schemas.microsoft.com/office/drawing/2014/main" id="{0C2D459D-86E1-4B75-A2F5-0DE286F914D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97" name="AutoShape 1">
          <a:extLst>
            <a:ext uri="{FF2B5EF4-FFF2-40B4-BE49-F238E27FC236}">
              <a16:creationId xmlns:a16="http://schemas.microsoft.com/office/drawing/2014/main" id="{FF0F347A-678A-471E-9DCF-8CC1AB355674}"/>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98" name="AutoShape 1">
          <a:extLst>
            <a:ext uri="{FF2B5EF4-FFF2-40B4-BE49-F238E27FC236}">
              <a16:creationId xmlns:a16="http://schemas.microsoft.com/office/drawing/2014/main" id="{771A84E3-7DC6-43DA-8B39-727861AA94C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99" name="AutoShape 1">
          <a:extLst>
            <a:ext uri="{FF2B5EF4-FFF2-40B4-BE49-F238E27FC236}">
              <a16:creationId xmlns:a16="http://schemas.microsoft.com/office/drawing/2014/main" id="{E6B85D74-C184-4A7F-A5C5-7A96CBE5067A}"/>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659130"/>
    <xdr:sp macro="" textlink="">
      <xdr:nvSpPr>
        <xdr:cNvPr id="100" name="AutoShape 1">
          <a:extLst>
            <a:ext uri="{FF2B5EF4-FFF2-40B4-BE49-F238E27FC236}">
              <a16:creationId xmlns:a16="http://schemas.microsoft.com/office/drawing/2014/main" id="{367DE6EC-0A7E-43CD-A23D-86621ABA8D31}"/>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101" name="AutoShape 1">
          <a:extLst>
            <a:ext uri="{FF2B5EF4-FFF2-40B4-BE49-F238E27FC236}">
              <a16:creationId xmlns:a16="http://schemas.microsoft.com/office/drawing/2014/main" id="{49EDC605-C4C9-4B9B-86B3-8C6036FDE6F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102" name="AutoShape 1">
          <a:extLst>
            <a:ext uri="{FF2B5EF4-FFF2-40B4-BE49-F238E27FC236}">
              <a16:creationId xmlns:a16="http://schemas.microsoft.com/office/drawing/2014/main" id="{FB1AEE49-9686-4054-A1A8-2E946476BB6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103" name="AutoShape 1">
          <a:extLst>
            <a:ext uri="{FF2B5EF4-FFF2-40B4-BE49-F238E27FC236}">
              <a16:creationId xmlns:a16="http://schemas.microsoft.com/office/drawing/2014/main" id="{AAC85838-B317-4EE3-B12B-087F47E4945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441960"/>
    <xdr:sp macro="" textlink="">
      <xdr:nvSpPr>
        <xdr:cNvPr id="104" name="AutoShape 1">
          <a:extLst>
            <a:ext uri="{FF2B5EF4-FFF2-40B4-BE49-F238E27FC236}">
              <a16:creationId xmlns:a16="http://schemas.microsoft.com/office/drawing/2014/main" id="{437F64C3-C25F-47A9-A388-A3C42429ED74}"/>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05" name="AutoShape 1">
          <a:extLst>
            <a:ext uri="{FF2B5EF4-FFF2-40B4-BE49-F238E27FC236}">
              <a16:creationId xmlns:a16="http://schemas.microsoft.com/office/drawing/2014/main" id="{D8FA52BD-3BBE-4B87-A317-C27DA3133A2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06" name="AutoShape 1">
          <a:extLst>
            <a:ext uri="{FF2B5EF4-FFF2-40B4-BE49-F238E27FC236}">
              <a16:creationId xmlns:a16="http://schemas.microsoft.com/office/drawing/2014/main" id="{C9A4C5AD-E5CD-4417-99AA-0FEEFA277EA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07" name="AutoShape 1">
          <a:extLst>
            <a:ext uri="{FF2B5EF4-FFF2-40B4-BE49-F238E27FC236}">
              <a16:creationId xmlns:a16="http://schemas.microsoft.com/office/drawing/2014/main" id="{C86EAE08-6C33-481B-94BD-0C96736DA36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08" name="AutoShape 1">
          <a:extLst>
            <a:ext uri="{FF2B5EF4-FFF2-40B4-BE49-F238E27FC236}">
              <a16:creationId xmlns:a16="http://schemas.microsoft.com/office/drawing/2014/main" id="{9D246A25-46D4-49ED-9D58-F1E2FACFAEA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659130"/>
    <xdr:sp macro="" textlink="">
      <xdr:nvSpPr>
        <xdr:cNvPr id="109" name="AutoShape 1">
          <a:extLst>
            <a:ext uri="{FF2B5EF4-FFF2-40B4-BE49-F238E27FC236}">
              <a16:creationId xmlns:a16="http://schemas.microsoft.com/office/drawing/2014/main" id="{3B1ABE31-8696-431E-975A-0E3849E79E0F}"/>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10" name="AutoShape 1">
          <a:extLst>
            <a:ext uri="{FF2B5EF4-FFF2-40B4-BE49-F238E27FC236}">
              <a16:creationId xmlns:a16="http://schemas.microsoft.com/office/drawing/2014/main" id="{E8388FDE-D0C8-4806-B95D-AB631C5DE48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11" name="AutoShape 1">
          <a:extLst>
            <a:ext uri="{FF2B5EF4-FFF2-40B4-BE49-F238E27FC236}">
              <a16:creationId xmlns:a16="http://schemas.microsoft.com/office/drawing/2014/main" id="{FC1F37BA-9229-43C2-8D53-A50546E1CE4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12" name="AutoShape 1">
          <a:extLst>
            <a:ext uri="{FF2B5EF4-FFF2-40B4-BE49-F238E27FC236}">
              <a16:creationId xmlns:a16="http://schemas.microsoft.com/office/drawing/2014/main" id="{4F75E390-E3E7-4426-A25D-55F467DB627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441960"/>
    <xdr:sp macro="" textlink="">
      <xdr:nvSpPr>
        <xdr:cNvPr id="113" name="AutoShape 1">
          <a:extLst>
            <a:ext uri="{FF2B5EF4-FFF2-40B4-BE49-F238E27FC236}">
              <a16:creationId xmlns:a16="http://schemas.microsoft.com/office/drawing/2014/main" id="{D3A6FA8E-9FB0-4C43-B69A-446769B8912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14" name="AutoShape 1">
          <a:extLst>
            <a:ext uri="{FF2B5EF4-FFF2-40B4-BE49-F238E27FC236}">
              <a16:creationId xmlns:a16="http://schemas.microsoft.com/office/drawing/2014/main" id="{F60C23F1-E44E-4C36-B6B6-B09145827B3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15" name="AutoShape 1">
          <a:extLst>
            <a:ext uri="{FF2B5EF4-FFF2-40B4-BE49-F238E27FC236}">
              <a16:creationId xmlns:a16="http://schemas.microsoft.com/office/drawing/2014/main" id="{84B8807C-637B-4A58-AB00-475CF44FC4D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16" name="AutoShape 1">
          <a:extLst>
            <a:ext uri="{FF2B5EF4-FFF2-40B4-BE49-F238E27FC236}">
              <a16:creationId xmlns:a16="http://schemas.microsoft.com/office/drawing/2014/main" id="{4386368F-3FDD-4B81-8BDD-51FB8744B94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17" name="AutoShape 1">
          <a:extLst>
            <a:ext uri="{FF2B5EF4-FFF2-40B4-BE49-F238E27FC236}">
              <a16:creationId xmlns:a16="http://schemas.microsoft.com/office/drawing/2014/main" id="{A46C283A-C37D-4C97-955C-5677184B111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659130"/>
    <xdr:sp macro="" textlink="">
      <xdr:nvSpPr>
        <xdr:cNvPr id="118" name="AutoShape 1">
          <a:extLst>
            <a:ext uri="{FF2B5EF4-FFF2-40B4-BE49-F238E27FC236}">
              <a16:creationId xmlns:a16="http://schemas.microsoft.com/office/drawing/2014/main" id="{5ADF77AD-236D-4329-A48C-9414E264DCC9}"/>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19" name="AutoShape 1">
          <a:extLst>
            <a:ext uri="{FF2B5EF4-FFF2-40B4-BE49-F238E27FC236}">
              <a16:creationId xmlns:a16="http://schemas.microsoft.com/office/drawing/2014/main" id="{13EF91E1-056E-4408-AF24-18D92046A5C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20" name="AutoShape 1">
          <a:extLst>
            <a:ext uri="{FF2B5EF4-FFF2-40B4-BE49-F238E27FC236}">
              <a16:creationId xmlns:a16="http://schemas.microsoft.com/office/drawing/2014/main" id="{D8207937-F051-45B8-9F93-108BB264BAF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21" name="AutoShape 1">
          <a:extLst>
            <a:ext uri="{FF2B5EF4-FFF2-40B4-BE49-F238E27FC236}">
              <a16:creationId xmlns:a16="http://schemas.microsoft.com/office/drawing/2014/main" id="{6824A207-99D8-4216-848E-7E839CD81ED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441960"/>
    <xdr:sp macro="" textlink="">
      <xdr:nvSpPr>
        <xdr:cNvPr id="122" name="AutoShape 1">
          <a:extLst>
            <a:ext uri="{FF2B5EF4-FFF2-40B4-BE49-F238E27FC236}">
              <a16:creationId xmlns:a16="http://schemas.microsoft.com/office/drawing/2014/main" id="{70AF14A6-2883-4F9F-8634-D96A9E9827D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23" name="AutoShape 1">
          <a:extLst>
            <a:ext uri="{FF2B5EF4-FFF2-40B4-BE49-F238E27FC236}">
              <a16:creationId xmlns:a16="http://schemas.microsoft.com/office/drawing/2014/main" id="{08FCF38F-3F90-4868-885C-474CECBA640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24" name="AutoShape 1">
          <a:extLst>
            <a:ext uri="{FF2B5EF4-FFF2-40B4-BE49-F238E27FC236}">
              <a16:creationId xmlns:a16="http://schemas.microsoft.com/office/drawing/2014/main" id="{312E8724-122D-41DB-AE0F-F74D41E26D7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25" name="AutoShape 1">
          <a:extLst>
            <a:ext uri="{FF2B5EF4-FFF2-40B4-BE49-F238E27FC236}">
              <a16:creationId xmlns:a16="http://schemas.microsoft.com/office/drawing/2014/main" id="{DDB46D29-F88B-4B46-B3FB-31F1C113AFA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26" name="AutoShape 1">
          <a:extLst>
            <a:ext uri="{FF2B5EF4-FFF2-40B4-BE49-F238E27FC236}">
              <a16:creationId xmlns:a16="http://schemas.microsoft.com/office/drawing/2014/main" id="{5814696F-8028-456E-AA5B-6652C82C281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659130"/>
    <xdr:sp macro="" textlink="">
      <xdr:nvSpPr>
        <xdr:cNvPr id="127" name="AutoShape 1">
          <a:extLst>
            <a:ext uri="{FF2B5EF4-FFF2-40B4-BE49-F238E27FC236}">
              <a16:creationId xmlns:a16="http://schemas.microsoft.com/office/drawing/2014/main" id="{2446047F-2402-46E5-BA8B-EDBCCD76A48E}"/>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28" name="AutoShape 1">
          <a:extLst>
            <a:ext uri="{FF2B5EF4-FFF2-40B4-BE49-F238E27FC236}">
              <a16:creationId xmlns:a16="http://schemas.microsoft.com/office/drawing/2014/main" id="{BDD686F2-7909-4951-B771-9BBF48E0FFF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29" name="AutoShape 1">
          <a:extLst>
            <a:ext uri="{FF2B5EF4-FFF2-40B4-BE49-F238E27FC236}">
              <a16:creationId xmlns:a16="http://schemas.microsoft.com/office/drawing/2014/main" id="{D1371388-4B71-4E86-9D66-5E76E7DAD31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30" name="AutoShape 1">
          <a:extLst>
            <a:ext uri="{FF2B5EF4-FFF2-40B4-BE49-F238E27FC236}">
              <a16:creationId xmlns:a16="http://schemas.microsoft.com/office/drawing/2014/main" id="{7791350E-B66D-4166-A984-D51BB572691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441960"/>
    <xdr:sp macro="" textlink="">
      <xdr:nvSpPr>
        <xdr:cNvPr id="131" name="AutoShape 1">
          <a:extLst>
            <a:ext uri="{FF2B5EF4-FFF2-40B4-BE49-F238E27FC236}">
              <a16:creationId xmlns:a16="http://schemas.microsoft.com/office/drawing/2014/main" id="{ED584FAB-E4AE-4011-B3C8-8CFDCB001B2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2" name="AutoShape 1">
          <a:extLst>
            <a:ext uri="{FF2B5EF4-FFF2-40B4-BE49-F238E27FC236}">
              <a16:creationId xmlns:a16="http://schemas.microsoft.com/office/drawing/2014/main" id="{9A69CA9C-D958-43A6-BF41-1EB95070C88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3" name="AutoShape 1">
          <a:extLst>
            <a:ext uri="{FF2B5EF4-FFF2-40B4-BE49-F238E27FC236}">
              <a16:creationId xmlns:a16="http://schemas.microsoft.com/office/drawing/2014/main" id="{FB3C25DF-BFEF-46CF-AD59-02097678C23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4" name="AutoShape 1">
          <a:extLst>
            <a:ext uri="{FF2B5EF4-FFF2-40B4-BE49-F238E27FC236}">
              <a16:creationId xmlns:a16="http://schemas.microsoft.com/office/drawing/2014/main" id="{22E0E81C-B107-45A5-AB73-56FB6D776FD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5" name="AutoShape 1">
          <a:extLst>
            <a:ext uri="{FF2B5EF4-FFF2-40B4-BE49-F238E27FC236}">
              <a16:creationId xmlns:a16="http://schemas.microsoft.com/office/drawing/2014/main" id="{E4C47138-B718-4D89-A657-279B2B4BB1CA}"/>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659130"/>
    <xdr:sp macro="" textlink="">
      <xdr:nvSpPr>
        <xdr:cNvPr id="136" name="AutoShape 1">
          <a:extLst>
            <a:ext uri="{FF2B5EF4-FFF2-40B4-BE49-F238E27FC236}">
              <a16:creationId xmlns:a16="http://schemas.microsoft.com/office/drawing/2014/main" id="{34FF83FA-B22F-4022-86C9-7C646E3E0D5A}"/>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7" name="AutoShape 1">
          <a:extLst>
            <a:ext uri="{FF2B5EF4-FFF2-40B4-BE49-F238E27FC236}">
              <a16:creationId xmlns:a16="http://schemas.microsoft.com/office/drawing/2014/main" id="{DF4567C4-39D6-4879-B010-85FE80B4C52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8" name="AutoShape 1">
          <a:extLst>
            <a:ext uri="{FF2B5EF4-FFF2-40B4-BE49-F238E27FC236}">
              <a16:creationId xmlns:a16="http://schemas.microsoft.com/office/drawing/2014/main" id="{23EECF94-77A0-4256-A09E-745B8EFD746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39" name="AutoShape 1">
          <a:extLst>
            <a:ext uri="{FF2B5EF4-FFF2-40B4-BE49-F238E27FC236}">
              <a16:creationId xmlns:a16="http://schemas.microsoft.com/office/drawing/2014/main" id="{8DA7FC11-45D0-453A-839B-ED468A8C967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441960"/>
    <xdr:sp macro="" textlink="">
      <xdr:nvSpPr>
        <xdr:cNvPr id="140" name="AutoShape 1">
          <a:extLst>
            <a:ext uri="{FF2B5EF4-FFF2-40B4-BE49-F238E27FC236}">
              <a16:creationId xmlns:a16="http://schemas.microsoft.com/office/drawing/2014/main" id="{096B46A3-B1AB-4AF9-9D7D-3E744CDCAA1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1" name="AutoShape 1">
          <a:extLst>
            <a:ext uri="{FF2B5EF4-FFF2-40B4-BE49-F238E27FC236}">
              <a16:creationId xmlns:a16="http://schemas.microsoft.com/office/drawing/2014/main" id="{6B6D95BF-220F-4F9B-A91E-5E5B5C7915F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2" name="AutoShape 1">
          <a:extLst>
            <a:ext uri="{FF2B5EF4-FFF2-40B4-BE49-F238E27FC236}">
              <a16:creationId xmlns:a16="http://schemas.microsoft.com/office/drawing/2014/main" id="{D8053A9C-1C5E-400E-86C3-D9D65103491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3" name="AutoShape 1">
          <a:extLst>
            <a:ext uri="{FF2B5EF4-FFF2-40B4-BE49-F238E27FC236}">
              <a16:creationId xmlns:a16="http://schemas.microsoft.com/office/drawing/2014/main" id="{5CB1FD6B-7A53-405E-A89B-14A455F9CF3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4" name="AutoShape 1">
          <a:extLst>
            <a:ext uri="{FF2B5EF4-FFF2-40B4-BE49-F238E27FC236}">
              <a16:creationId xmlns:a16="http://schemas.microsoft.com/office/drawing/2014/main" id="{4BFE2922-C5D2-44DB-B48C-15BB826AFBB4}"/>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659130"/>
    <xdr:sp macro="" textlink="">
      <xdr:nvSpPr>
        <xdr:cNvPr id="145" name="AutoShape 1">
          <a:extLst>
            <a:ext uri="{FF2B5EF4-FFF2-40B4-BE49-F238E27FC236}">
              <a16:creationId xmlns:a16="http://schemas.microsoft.com/office/drawing/2014/main" id="{A9EE97A8-1188-4AA7-9138-8404D6530397}"/>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6" name="AutoShape 1">
          <a:extLst>
            <a:ext uri="{FF2B5EF4-FFF2-40B4-BE49-F238E27FC236}">
              <a16:creationId xmlns:a16="http://schemas.microsoft.com/office/drawing/2014/main" id="{F6745232-B0A4-48FB-BC90-EEC5B1D7E7E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7" name="AutoShape 1">
          <a:extLst>
            <a:ext uri="{FF2B5EF4-FFF2-40B4-BE49-F238E27FC236}">
              <a16:creationId xmlns:a16="http://schemas.microsoft.com/office/drawing/2014/main" id="{1A399EF5-110D-4635-8382-8744A9EE5D05}"/>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8" name="AutoShape 1">
          <a:extLst>
            <a:ext uri="{FF2B5EF4-FFF2-40B4-BE49-F238E27FC236}">
              <a16:creationId xmlns:a16="http://schemas.microsoft.com/office/drawing/2014/main" id="{CF625816-1B56-4CAF-9F37-2C62B2B1FC7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441960"/>
    <xdr:sp macro="" textlink="">
      <xdr:nvSpPr>
        <xdr:cNvPr id="149" name="AutoShape 1">
          <a:extLst>
            <a:ext uri="{FF2B5EF4-FFF2-40B4-BE49-F238E27FC236}">
              <a16:creationId xmlns:a16="http://schemas.microsoft.com/office/drawing/2014/main" id="{A566BBB8-8C06-4169-8D6C-8A5F24ACE22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0" name="AutoShape 1">
          <a:extLst>
            <a:ext uri="{FF2B5EF4-FFF2-40B4-BE49-F238E27FC236}">
              <a16:creationId xmlns:a16="http://schemas.microsoft.com/office/drawing/2014/main" id="{F45D00D2-59ED-49C6-B7E0-75143D97AAF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1" name="AutoShape 1">
          <a:extLst>
            <a:ext uri="{FF2B5EF4-FFF2-40B4-BE49-F238E27FC236}">
              <a16:creationId xmlns:a16="http://schemas.microsoft.com/office/drawing/2014/main" id="{2A1D4563-22A0-4CC6-8CC5-F091F61BB16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2" name="AutoShape 1">
          <a:extLst>
            <a:ext uri="{FF2B5EF4-FFF2-40B4-BE49-F238E27FC236}">
              <a16:creationId xmlns:a16="http://schemas.microsoft.com/office/drawing/2014/main" id="{2902AACF-8C43-423C-BAD3-B2AD0344EB9B}"/>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3" name="AutoShape 1">
          <a:extLst>
            <a:ext uri="{FF2B5EF4-FFF2-40B4-BE49-F238E27FC236}">
              <a16:creationId xmlns:a16="http://schemas.microsoft.com/office/drawing/2014/main" id="{1F3787E4-86C0-4B1B-B9D9-2DF6FAEDB86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659130"/>
    <xdr:sp macro="" textlink="">
      <xdr:nvSpPr>
        <xdr:cNvPr id="154" name="AutoShape 1">
          <a:extLst>
            <a:ext uri="{FF2B5EF4-FFF2-40B4-BE49-F238E27FC236}">
              <a16:creationId xmlns:a16="http://schemas.microsoft.com/office/drawing/2014/main" id="{8A7CF3C4-C7F5-4DE8-9C2E-387D0E9B0855}"/>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5" name="AutoShape 1">
          <a:extLst>
            <a:ext uri="{FF2B5EF4-FFF2-40B4-BE49-F238E27FC236}">
              <a16:creationId xmlns:a16="http://schemas.microsoft.com/office/drawing/2014/main" id="{AA10180B-CD87-40D0-A5B5-3E34C864F3B5}"/>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6" name="AutoShape 1">
          <a:extLst>
            <a:ext uri="{FF2B5EF4-FFF2-40B4-BE49-F238E27FC236}">
              <a16:creationId xmlns:a16="http://schemas.microsoft.com/office/drawing/2014/main" id="{14AE0883-3803-448D-BCDE-A9105C8EF07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7" name="AutoShape 1">
          <a:extLst>
            <a:ext uri="{FF2B5EF4-FFF2-40B4-BE49-F238E27FC236}">
              <a16:creationId xmlns:a16="http://schemas.microsoft.com/office/drawing/2014/main" id="{FE0CCC5E-9B05-4E5C-B58C-C68C0E9B28A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441960"/>
    <xdr:sp macro="" textlink="">
      <xdr:nvSpPr>
        <xdr:cNvPr id="158" name="AutoShape 1">
          <a:extLst>
            <a:ext uri="{FF2B5EF4-FFF2-40B4-BE49-F238E27FC236}">
              <a16:creationId xmlns:a16="http://schemas.microsoft.com/office/drawing/2014/main" id="{17E790F3-3DF0-48FE-B198-CAD1B339C92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59" name="AutoShape 1">
          <a:extLst>
            <a:ext uri="{FF2B5EF4-FFF2-40B4-BE49-F238E27FC236}">
              <a16:creationId xmlns:a16="http://schemas.microsoft.com/office/drawing/2014/main" id="{A17DFF5B-951C-420F-B650-CF763F65E2D6}"/>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0" name="AutoShape 1">
          <a:extLst>
            <a:ext uri="{FF2B5EF4-FFF2-40B4-BE49-F238E27FC236}">
              <a16:creationId xmlns:a16="http://schemas.microsoft.com/office/drawing/2014/main" id="{1302720E-6731-4CB5-A398-4A2D89B47AB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1" name="AutoShape 1">
          <a:extLst>
            <a:ext uri="{FF2B5EF4-FFF2-40B4-BE49-F238E27FC236}">
              <a16:creationId xmlns:a16="http://schemas.microsoft.com/office/drawing/2014/main" id="{EC8E9778-253F-47CC-838B-02FEF85C1132}"/>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2" name="AutoShape 1">
          <a:extLst>
            <a:ext uri="{FF2B5EF4-FFF2-40B4-BE49-F238E27FC236}">
              <a16:creationId xmlns:a16="http://schemas.microsoft.com/office/drawing/2014/main" id="{E1DE5502-0051-4BAD-99B3-52A67C1DC6F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659130"/>
    <xdr:sp macro="" textlink="">
      <xdr:nvSpPr>
        <xdr:cNvPr id="163" name="AutoShape 1">
          <a:extLst>
            <a:ext uri="{FF2B5EF4-FFF2-40B4-BE49-F238E27FC236}">
              <a16:creationId xmlns:a16="http://schemas.microsoft.com/office/drawing/2014/main" id="{7F698419-2830-45E2-B9F0-AFDA884EFAD0}"/>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4" name="AutoShape 1">
          <a:extLst>
            <a:ext uri="{FF2B5EF4-FFF2-40B4-BE49-F238E27FC236}">
              <a16:creationId xmlns:a16="http://schemas.microsoft.com/office/drawing/2014/main" id="{52BACA77-13DF-4D7F-BABB-D637D6D5A47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5" name="AutoShape 1">
          <a:extLst>
            <a:ext uri="{FF2B5EF4-FFF2-40B4-BE49-F238E27FC236}">
              <a16:creationId xmlns:a16="http://schemas.microsoft.com/office/drawing/2014/main" id="{CB6CB30D-9CC1-46E4-8603-D9883190D86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6" name="AutoShape 1">
          <a:extLst>
            <a:ext uri="{FF2B5EF4-FFF2-40B4-BE49-F238E27FC236}">
              <a16:creationId xmlns:a16="http://schemas.microsoft.com/office/drawing/2014/main" id="{D63CCED0-36B6-4676-959C-1F0A4CBEE60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441960"/>
    <xdr:sp macro="" textlink="">
      <xdr:nvSpPr>
        <xdr:cNvPr id="167" name="AutoShape 1">
          <a:extLst>
            <a:ext uri="{FF2B5EF4-FFF2-40B4-BE49-F238E27FC236}">
              <a16:creationId xmlns:a16="http://schemas.microsoft.com/office/drawing/2014/main" id="{591B7329-646B-4669-A0A4-7EABBDC53A9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68" name="AutoShape 1">
          <a:extLst>
            <a:ext uri="{FF2B5EF4-FFF2-40B4-BE49-F238E27FC236}">
              <a16:creationId xmlns:a16="http://schemas.microsoft.com/office/drawing/2014/main" id="{B833A745-A170-4394-BDB1-4D15DD75934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69" name="AutoShape 1">
          <a:extLst>
            <a:ext uri="{FF2B5EF4-FFF2-40B4-BE49-F238E27FC236}">
              <a16:creationId xmlns:a16="http://schemas.microsoft.com/office/drawing/2014/main" id="{5B64BA8E-1B01-4A51-8840-B8892B8DC46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70" name="AutoShape 1">
          <a:extLst>
            <a:ext uri="{FF2B5EF4-FFF2-40B4-BE49-F238E27FC236}">
              <a16:creationId xmlns:a16="http://schemas.microsoft.com/office/drawing/2014/main" id="{764242E5-64AD-4619-9447-431CC8290CB2}"/>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71" name="AutoShape 1">
          <a:extLst>
            <a:ext uri="{FF2B5EF4-FFF2-40B4-BE49-F238E27FC236}">
              <a16:creationId xmlns:a16="http://schemas.microsoft.com/office/drawing/2014/main" id="{BB99F32D-7489-4471-9979-A2AF77790F6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659130"/>
    <xdr:sp macro="" textlink="">
      <xdr:nvSpPr>
        <xdr:cNvPr id="172" name="AutoShape 1">
          <a:extLst>
            <a:ext uri="{FF2B5EF4-FFF2-40B4-BE49-F238E27FC236}">
              <a16:creationId xmlns:a16="http://schemas.microsoft.com/office/drawing/2014/main" id="{D1352D94-5AAE-44F4-9385-5388214D587E}"/>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73" name="AutoShape 1">
          <a:extLst>
            <a:ext uri="{FF2B5EF4-FFF2-40B4-BE49-F238E27FC236}">
              <a16:creationId xmlns:a16="http://schemas.microsoft.com/office/drawing/2014/main" id="{F5815E60-B923-44B6-B83D-E806EC44C1D3}"/>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74" name="AutoShape 1">
          <a:extLst>
            <a:ext uri="{FF2B5EF4-FFF2-40B4-BE49-F238E27FC236}">
              <a16:creationId xmlns:a16="http://schemas.microsoft.com/office/drawing/2014/main" id="{27514DE7-66B0-473C-A6FB-E7FD3D218BF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75" name="AutoShape 1">
          <a:extLst>
            <a:ext uri="{FF2B5EF4-FFF2-40B4-BE49-F238E27FC236}">
              <a16:creationId xmlns:a16="http://schemas.microsoft.com/office/drawing/2014/main" id="{9A8587F4-9101-4E6F-91DC-CDADCD93A8A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441960"/>
    <xdr:sp macro="" textlink="">
      <xdr:nvSpPr>
        <xdr:cNvPr id="176" name="AutoShape 1">
          <a:extLst>
            <a:ext uri="{FF2B5EF4-FFF2-40B4-BE49-F238E27FC236}">
              <a16:creationId xmlns:a16="http://schemas.microsoft.com/office/drawing/2014/main" id="{9B8F7281-3335-49AF-912E-FC5B3977DBF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77" name="AutoShape 1">
          <a:extLst>
            <a:ext uri="{FF2B5EF4-FFF2-40B4-BE49-F238E27FC236}">
              <a16:creationId xmlns:a16="http://schemas.microsoft.com/office/drawing/2014/main" id="{8FA30578-F7A1-4835-8908-36A15CCAAE4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78" name="AutoShape 1">
          <a:extLst>
            <a:ext uri="{FF2B5EF4-FFF2-40B4-BE49-F238E27FC236}">
              <a16:creationId xmlns:a16="http://schemas.microsoft.com/office/drawing/2014/main" id="{ACD2E7D1-9A32-4B98-AA7E-0CCD73390A0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79" name="AutoShape 1">
          <a:extLst>
            <a:ext uri="{FF2B5EF4-FFF2-40B4-BE49-F238E27FC236}">
              <a16:creationId xmlns:a16="http://schemas.microsoft.com/office/drawing/2014/main" id="{593318BD-E973-485C-9862-2AF7FC02F8D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80" name="AutoShape 1">
          <a:extLst>
            <a:ext uri="{FF2B5EF4-FFF2-40B4-BE49-F238E27FC236}">
              <a16:creationId xmlns:a16="http://schemas.microsoft.com/office/drawing/2014/main" id="{2AEBD42E-201B-484C-A165-5059E5785A5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659130"/>
    <xdr:sp macro="" textlink="">
      <xdr:nvSpPr>
        <xdr:cNvPr id="181" name="AutoShape 1">
          <a:extLst>
            <a:ext uri="{FF2B5EF4-FFF2-40B4-BE49-F238E27FC236}">
              <a16:creationId xmlns:a16="http://schemas.microsoft.com/office/drawing/2014/main" id="{9421ADC6-04C4-45B7-8227-D893CCAB2B56}"/>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82" name="AutoShape 1">
          <a:extLst>
            <a:ext uri="{FF2B5EF4-FFF2-40B4-BE49-F238E27FC236}">
              <a16:creationId xmlns:a16="http://schemas.microsoft.com/office/drawing/2014/main" id="{2045B839-DE57-4AFC-9E65-4D3AF37DD2F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83" name="AutoShape 1">
          <a:extLst>
            <a:ext uri="{FF2B5EF4-FFF2-40B4-BE49-F238E27FC236}">
              <a16:creationId xmlns:a16="http://schemas.microsoft.com/office/drawing/2014/main" id="{603C9967-F60C-4DA6-BBBF-50A562AAE60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84" name="AutoShape 1">
          <a:extLst>
            <a:ext uri="{FF2B5EF4-FFF2-40B4-BE49-F238E27FC236}">
              <a16:creationId xmlns:a16="http://schemas.microsoft.com/office/drawing/2014/main" id="{BA46F71E-3FE9-41DF-9C2D-1FA40A4FA97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441960"/>
    <xdr:sp macro="" textlink="">
      <xdr:nvSpPr>
        <xdr:cNvPr id="185" name="AutoShape 1">
          <a:extLst>
            <a:ext uri="{FF2B5EF4-FFF2-40B4-BE49-F238E27FC236}">
              <a16:creationId xmlns:a16="http://schemas.microsoft.com/office/drawing/2014/main" id="{E19E493C-F3EA-418B-A509-40F1950F1D7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86" name="AutoShape 1">
          <a:extLst>
            <a:ext uri="{FF2B5EF4-FFF2-40B4-BE49-F238E27FC236}">
              <a16:creationId xmlns:a16="http://schemas.microsoft.com/office/drawing/2014/main" id="{96BD73B9-7DBF-4915-A4E3-6FB06489773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87" name="AutoShape 1">
          <a:extLst>
            <a:ext uri="{FF2B5EF4-FFF2-40B4-BE49-F238E27FC236}">
              <a16:creationId xmlns:a16="http://schemas.microsoft.com/office/drawing/2014/main" id="{4DB806DD-3C1F-45E1-9CDD-D10C7455EA2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88" name="AutoShape 1">
          <a:extLst>
            <a:ext uri="{FF2B5EF4-FFF2-40B4-BE49-F238E27FC236}">
              <a16:creationId xmlns:a16="http://schemas.microsoft.com/office/drawing/2014/main" id="{0F897984-A06D-42E1-BEEA-CB7457C4BFF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89" name="AutoShape 1">
          <a:extLst>
            <a:ext uri="{FF2B5EF4-FFF2-40B4-BE49-F238E27FC236}">
              <a16:creationId xmlns:a16="http://schemas.microsoft.com/office/drawing/2014/main" id="{9B6DF8C8-E2E9-4E75-8D94-FDA76A682EA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659130"/>
    <xdr:sp macro="" textlink="">
      <xdr:nvSpPr>
        <xdr:cNvPr id="190" name="AutoShape 1">
          <a:extLst>
            <a:ext uri="{FF2B5EF4-FFF2-40B4-BE49-F238E27FC236}">
              <a16:creationId xmlns:a16="http://schemas.microsoft.com/office/drawing/2014/main" id="{9ADD106E-B361-458F-8731-F88F2504FDA6}"/>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91" name="AutoShape 1">
          <a:extLst>
            <a:ext uri="{FF2B5EF4-FFF2-40B4-BE49-F238E27FC236}">
              <a16:creationId xmlns:a16="http://schemas.microsoft.com/office/drawing/2014/main" id="{CFDE461B-90DE-4D9B-88FF-EE6D94A73083}"/>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92" name="AutoShape 1">
          <a:extLst>
            <a:ext uri="{FF2B5EF4-FFF2-40B4-BE49-F238E27FC236}">
              <a16:creationId xmlns:a16="http://schemas.microsoft.com/office/drawing/2014/main" id="{FB274F4A-FA83-4604-995A-64537C2C3151}"/>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93" name="AutoShape 1">
          <a:extLst>
            <a:ext uri="{FF2B5EF4-FFF2-40B4-BE49-F238E27FC236}">
              <a16:creationId xmlns:a16="http://schemas.microsoft.com/office/drawing/2014/main" id="{9356192A-78A9-4F5A-ADF2-CA119F0AE324}"/>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441960"/>
    <xdr:sp macro="" textlink="">
      <xdr:nvSpPr>
        <xdr:cNvPr id="194" name="AutoShape 1">
          <a:extLst>
            <a:ext uri="{FF2B5EF4-FFF2-40B4-BE49-F238E27FC236}">
              <a16:creationId xmlns:a16="http://schemas.microsoft.com/office/drawing/2014/main" id="{67D92914-7B5A-4251-97D8-078C258CF09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195" name="AutoShape 1">
          <a:extLst>
            <a:ext uri="{FF2B5EF4-FFF2-40B4-BE49-F238E27FC236}">
              <a16:creationId xmlns:a16="http://schemas.microsoft.com/office/drawing/2014/main" id="{CC982D61-0680-423E-9254-AB11398A055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196" name="AutoShape 1">
          <a:extLst>
            <a:ext uri="{FF2B5EF4-FFF2-40B4-BE49-F238E27FC236}">
              <a16:creationId xmlns:a16="http://schemas.microsoft.com/office/drawing/2014/main" id="{214045D7-3F7E-46E9-9FA7-00B1596D7B7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197" name="AutoShape 1">
          <a:extLst>
            <a:ext uri="{FF2B5EF4-FFF2-40B4-BE49-F238E27FC236}">
              <a16:creationId xmlns:a16="http://schemas.microsoft.com/office/drawing/2014/main" id="{E5E77FC9-0E3F-4898-B600-E4DAD66B9CD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198" name="AutoShape 1">
          <a:extLst>
            <a:ext uri="{FF2B5EF4-FFF2-40B4-BE49-F238E27FC236}">
              <a16:creationId xmlns:a16="http://schemas.microsoft.com/office/drawing/2014/main" id="{8B33B857-BCF2-41C8-89BC-57FEF992E3A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659130"/>
    <xdr:sp macro="" textlink="">
      <xdr:nvSpPr>
        <xdr:cNvPr id="199" name="AutoShape 1">
          <a:extLst>
            <a:ext uri="{FF2B5EF4-FFF2-40B4-BE49-F238E27FC236}">
              <a16:creationId xmlns:a16="http://schemas.microsoft.com/office/drawing/2014/main" id="{D45C9D21-04F7-4804-A503-2AE712D9EDA4}"/>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200" name="AutoShape 1">
          <a:extLst>
            <a:ext uri="{FF2B5EF4-FFF2-40B4-BE49-F238E27FC236}">
              <a16:creationId xmlns:a16="http://schemas.microsoft.com/office/drawing/2014/main" id="{89CEA677-C2F3-415F-BC99-BE5B0E37861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201" name="AutoShape 1">
          <a:extLst>
            <a:ext uri="{FF2B5EF4-FFF2-40B4-BE49-F238E27FC236}">
              <a16:creationId xmlns:a16="http://schemas.microsoft.com/office/drawing/2014/main" id="{B7EE03F2-0AD5-4067-81AC-BEEE3724D235}"/>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202" name="AutoShape 1">
          <a:extLst>
            <a:ext uri="{FF2B5EF4-FFF2-40B4-BE49-F238E27FC236}">
              <a16:creationId xmlns:a16="http://schemas.microsoft.com/office/drawing/2014/main" id="{430CB7E5-3C02-4EA4-878A-D839DE649C0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441960"/>
    <xdr:sp macro="" textlink="">
      <xdr:nvSpPr>
        <xdr:cNvPr id="203" name="AutoShape 1">
          <a:extLst>
            <a:ext uri="{FF2B5EF4-FFF2-40B4-BE49-F238E27FC236}">
              <a16:creationId xmlns:a16="http://schemas.microsoft.com/office/drawing/2014/main" id="{EDF5E02A-CE22-47CC-8C95-9FE4F6126B4D}"/>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04" name="AutoShape 1">
          <a:extLst>
            <a:ext uri="{FF2B5EF4-FFF2-40B4-BE49-F238E27FC236}">
              <a16:creationId xmlns:a16="http://schemas.microsoft.com/office/drawing/2014/main" id="{63A30DFC-F177-42E0-BE3F-3831878EA96C}"/>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05" name="AutoShape 1">
          <a:extLst>
            <a:ext uri="{FF2B5EF4-FFF2-40B4-BE49-F238E27FC236}">
              <a16:creationId xmlns:a16="http://schemas.microsoft.com/office/drawing/2014/main" id="{93AE48DB-F203-46A6-BA47-8647BF93D7AB}"/>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06" name="AutoShape 1">
          <a:extLst>
            <a:ext uri="{FF2B5EF4-FFF2-40B4-BE49-F238E27FC236}">
              <a16:creationId xmlns:a16="http://schemas.microsoft.com/office/drawing/2014/main" id="{83BDD271-9C91-41F3-912F-2B50A8882E8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07" name="AutoShape 1">
          <a:extLst>
            <a:ext uri="{FF2B5EF4-FFF2-40B4-BE49-F238E27FC236}">
              <a16:creationId xmlns:a16="http://schemas.microsoft.com/office/drawing/2014/main" id="{34D4FEF1-D55F-4D02-9962-6C1FF3317E8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659130"/>
    <xdr:sp macro="" textlink="">
      <xdr:nvSpPr>
        <xdr:cNvPr id="208" name="AutoShape 1">
          <a:extLst>
            <a:ext uri="{FF2B5EF4-FFF2-40B4-BE49-F238E27FC236}">
              <a16:creationId xmlns:a16="http://schemas.microsoft.com/office/drawing/2014/main" id="{7F0D4560-80F3-400C-8576-E7209C564ACC}"/>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09" name="AutoShape 1">
          <a:extLst>
            <a:ext uri="{FF2B5EF4-FFF2-40B4-BE49-F238E27FC236}">
              <a16:creationId xmlns:a16="http://schemas.microsoft.com/office/drawing/2014/main" id="{E64280C1-AFF6-40ED-A08C-C24423C8F5C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10" name="AutoShape 1">
          <a:extLst>
            <a:ext uri="{FF2B5EF4-FFF2-40B4-BE49-F238E27FC236}">
              <a16:creationId xmlns:a16="http://schemas.microsoft.com/office/drawing/2014/main" id="{2E832120-00D8-4B5C-BF52-9DD90149CADB}"/>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11" name="AutoShape 1">
          <a:extLst>
            <a:ext uri="{FF2B5EF4-FFF2-40B4-BE49-F238E27FC236}">
              <a16:creationId xmlns:a16="http://schemas.microsoft.com/office/drawing/2014/main" id="{64E04BB4-706C-485A-98C8-1542C5F6B65B}"/>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441960"/>
    <xdr:sp macro="" textlink="">
      <xdr:nvSpPr>
        <xdr:cNvPr id="212" name="AutoShape 1">
          <a:extLst>
            <a:ext uri="{FF2B5EF4-FFF2-40B4-BE49-F238E27FC236}">
              <a16:creationId xmlns:a16="http://schemas.microsoft.com/office/drawing/2014/main" id="{617F229A-0286-44E7-9B0E-6DD3534FE63D}"/>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13" name="AutoShape 1">
          <a:extLst>
            <a:ext uri="{FF2B5EF4-FFF2-40B4-BE49-F238E27FC236}">
              <a16:creationId xmlns:a16="http://schemas.microsoft.com/office/drawing/2014/main" id="{18AAF6C8-08F0-4CED-9AE9-6BFB118EE9E6}"/>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14" name="AutoShape 1">
          <a:extLst>
            <a:ext uri="{FF2B5EF4-FFF2-40B4-BE49-F238E27FC236}">
              <a16:creationId xmlns:a16="http://schemas.microsoft.com/office/drawing/2014/main" id="{0AC889D9-5338-45A2-8682-763397C72E4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15" name="AutoShape 1">
          <a:extLst>
            <a:ext uri="{FF2B5EF4-FFF2-40B4-BE49-F238E27FC236}">
              <a16:creationId xmlns:a16="http://schemas.microsoft.com/office/drawing/2014/main" id="{34D5C5A2-22DF-4D6E-9D25-7B911766B07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16" name="AutoShape 1">
          <a:extLst>
            <a:ext uri="{FF2B5EF4-FFF2-40B4-BE49-F238E27FC236}">
              <a16:creationId xmlns:a16="http://schemas.microsoft.com/office/drawing/2014/main" id="{DBF03A0A-B06D-4787-AE86-0ECC533BFB4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659130"/>
    <xdr:sp macro="" textlink="">
      <xdr:nvSpPr>
        <xdr:cNvPr id="217" name="AutoShape 1">
          <a:extLst>
            <a:ext uri="{FF2B5EF4-FFF2-40B4-BE49-F238E27FC236}">
              <a16:creationId xmlns:a16="http://schemas.microsoft.com/office/drawing/2014/main" id="{2F0304BD-30CA-4E7E-B6CF-3AE634781D11}"/>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18" name="AutoShape 1">
          <a:extLst>
            <a:ext uri="{FF2B5EF4-FFF2-40B4-BE49-F238E27FC236}">
              <a16:creationId xmlns:a16="http://schemas.microsoft.com/office/drawing/2014/main" id="{5169C9E2-7D93-4B4E-9768-AAB37CF853BC}"/>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19" name="AutoShape 1">
          <a:extLst>
            <a:ext uri="{FF2B5EF4-FFF2-40B4-BE49-F238E27FC236}">
              <a16:creationId xmlns:a16="http://schemas.microsoft.com/office/drawing/2014/main" id="{75F952CB-62E7-47F3-8538-68CE61CD0AF0}"/>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20" name="AutoShape 1">
          <a:extLst>
            <a:ext uri="{FF2B5EF4-FFF2-40B4-BE49-F238E27FC236}">
              <a16:creationId xmlns:a16="http://schemas.microsoft.com/office/drawing/2014/main" id="{EB38EA2F-CC0C-43E9-9A1B-BA61E66DFEF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441960"/>
    <xdr:sp macro="" textlink="">
      <xdr:nvSpPr>
        <xdr:cNvPr id="221" name="AutoShape 1">
          <a:extLst>
            <a:ext uri="{FF2B5EF4-FFF2-40B4-BE49-F238E27FC236}">
              <a16:creationId xmlns:a16="http://schemas.microsoft.com/office/drawing/2014/main" id="{A764EF33-1C73-4B00-BF31-BB8169892D4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2" name="AutoShape 1">
          <a:extLst>
            <a:ext uri="{FF2B5EF4-FFF2-40B4-BE49-F238E27FC236}">
              <a16:creationId xmlns:a16="http://schemas.microsoft.com/office/drawing/2014/main" id="{28709700-EFE9-499F-B56B-8B52D8D335A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3" name="AutoShape 1">
          <a:extLst>
            <a:ext uri="{FF2B5EF4-FFF2-40B4-BE49-F238E27FC236}">
              <a16:creationId xmlns:a16="http://schemas.microsoft.com/office/drawing/2014/main" id="{C76C46F6-567F-407F-90BB-C4DD3386C60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4" name="AutoShape 1">
          <a:extLst>
            <a:ext uri="{FF2B5EF4-FFF2-40B4-BE49-F238E27FC236}">
              <a16:creationId xmlns:a16="http://schemas.microsoft.com/office/drawing/2014/main" id="{04C1EC76-087D-4393-A0C2-6D4DE0CF145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5" name="AutoShape 1">
          <a:extLst>
            <a:ext uri="{FF2B5EF4-FFF2-40B4-BE49-F238E27FC236}">
              <a16:creationId xmlns:a16="http://schemas.microsoft.com/office/drawing/2014/main" id="{9E733BC5-D67A-4529-91A3-3B09C13F71B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659130"/>
    <xdr:sp macro="" textlink="">
      <xdr:nvSpPr>
        <xdr:cNvPr id="226" name="AutoShape 1">
          <a:extLst>
            <a:ext uri="{FF2B5EF4-FFF2-40B4-BE49-F238E27FC236}">
              <a16:creationId xmlns:a16="http://schemas.microsoft.com/office/drawing/2014/main" id="{6AE3C42A-D39A-4285-9A73-C7F49B18597D}"/>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7" name="AutoShape 1">
          <a:extLst>
            <a:ext uri="{FF2B5EF4-FFF2-40B4-BE49-F238E27FC236}">
              <a16:creationId xmlns:a16="http://schemas.microsoft.com/office/drawing/2014/main" id="{FECD0F57-15D3-4DAB-80A2-EFD4495F38B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8" name="AutoShape 1">
          <a:extLst>
            <a:ext uri="{FF2B5EF4-FFF2-40B4-BE49-F238E27FC236}">
              <a16:creationId xmlns:a16="http://schemas.microsoft.com/office/drawing/2014/main" id="{970E8563-F3B9-4379-9B39-3B6782F4AE7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29" name="AutoShape 1">
          <a:extLst>
            <a:ext uri="{FF2B5EF4-FFF2-40B4-BE49-F238E27FC236}">
              <a16:creationId xmlns:a16="http://schemas.microsoft.com/office/drawing/2014/main" id="{AE1660AE-F85D-4D87-BAA5-3D441E4FD0E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441960"/>
    <xdr:sp macro="" textlink="">
      <xdr:nvSpPr>
        <xdr:cNvPr id="230" name="AutoShape 1">
          <a:extLst>
            <a:ext uri="{FF2B5EF4-FFF2-40B4-BE49-F238E27FC236}">
              <a16:creationId xmlns:a16="http://schemas.microsoft.com/office/drawing/2014/main" id="{CD33671B-D71E-4A3A-B5C8-7164D18F60F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1" name="AutoShape 1">
          <a:extLst>
            <a:ext uri="{FF2B5EF4-FFF2-40B4-BE49-F238E27FC236}">
              <a16:creationId xmlns:a16="http://schemas.microsoft.com/office/drawing/2014/main" id="{EC96DDF0-9117-40AB-BE00-E243B1E065B1}"/>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2" name="AutoShape 1">
          <a:extLst>
            <a:ext uri="{FF2B5EF4-FFF2-40B4-BE49-F238E27FC236}">
              <a16:creationId xmlns:a16="http://schemas.microsoft.com/office/drawing/2014/main" id="{5C1AF4C4-6432-4EF5-8330-17D075A8E39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3" name="AutoShape 1">
          <a:extLst>
            <a:ext uri="{FF2B5EF4-FFF2-40B4-BE49-F238E27FC236}">
              <a16:creationId xmlns:a16="http://schemas.microsoft.com/office/drawing/2014/main" id="{485BF373-3C0C-4CA0-92B6-E653BFE8ABD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4" name="AutoShape 1">
          <a:extLst>
            <a:ext uri="{FF2B5EF4-FFF2-40B4-BE49-F238E27FC236}">
              <a16:creationId xmlns:a16="http://schemas.microsoft.com/office/drawing/2014/main" id="{39F0B3F1-5FA8-4114-869B-4D410FAB0C9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659130"/>
    <xdr:sp macro="" textlink="">
      <xdr:nvSpPr>
        <xdr:cNvPr id="235" name="AutoShape 1">
          <a:extLst>
            <a:ext uri="{FF2B5EF4-FFF2-40B4-BE49-F238E27FC236}">
              <a16:creationId xmlns:a16="http://schemas.microsoft.com/office/drawing/2014/main" id="{ABA1D6F8-CD05-4417-8030-DFC81EAD7879}"/>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6" name="AutoShape 1">
          <a:extLst>
            <a:ext uri="{FF2B5EF4-FFF2-40B4-BE49-F238E27FC236}">
              <a16:creationId xmlns:a16="http://schemas.microsoft.com/office/drawing/2014/main" id="{98E0122E-4AA4-4E96-9D93-B06808E45D9D}"/>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7" name="AutoShape 1">
          <a:extLst>
            <a:ext uri="{FF2B5EF4-FFF2-40B4-BE49-F238E27FC236}">
              <a16:creationId xmlns:a16="http://schemas.microsoft.com/office/drawing/2014/main" id="{31912FEB-1427-4DDA-AAA9-1FED2A0097A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8" name="AutoShape 1">
          <a:extLst>
            <a:ext uri="{FF2B5EF4-FFF2-40B4-BE49-F238E27FC236}">
              <a16:creationId xmlns:a16="http://schemas.microsoft.com/office/drawing/2014/main" id="{2A4FECB0-76C7-4785-A1E3-894565412CAC}"/>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441960"/>
    <xdr:sp macro="" textlink="">
      <xdr:nvSpPr>
        <xdr:cNvPr id="239" name="AutoShape 1">
          <a:extLst>
            <a:ext uri="{FF2B5EF4-FFF2-40B4-BE49-F238E27FC236}">
              <a16:creationId xmlns:a16="http://schemas.microsoft.com/office/drawing/2014/main" id="{E3C8325F-564F-401F-9C79-96864363D57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0" name="AutoShape 1">
          <a:extLst>
            <a:ext uri="{FF2B5EF4-FFF2-40B4-BE49-F238E27FC236}">
              <a16:creationId xmlns:a16="http://schemas.microsoft.com/office/drawing/2014/main" id="{A3175920-A656-41DC-A986-45FE5F7D008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1" name="AutoShape 1">
          <a:extLst>
            <a:ext uri="{FF2B5EF4-FFF2-40B4-BE49-F238E27FC236}">
              <a16:creationId xmlns:a16="http://schemas.microsoft.com/office/drawing/2014/main" id="{1EB23F3C-843C-412B-A017-6F5F9D25BC67}"/>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2" name="AutoShape 1">
          <a:extLst>
            <a:ext uri="{FF2B5EF4-FFF2-40B4-BE49-F238E27FC236}">
              <a16:creationId xmlns:a16="http://schemas.microsoft.com/office/drawing/2014/main" id="{8F68EA01-97EB-424E-82B6-6860DBE6AC2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3" name="AutoShape 1">
          <a:extLst>
            <a:ext uri="{FF2B5EF4-FFF2-40B4-BE49-F238E27FC236}">
              <a16:creationId xmlns:a16="http://schemas.microsoft.com/office/drawing/2014/main" id="{D2ED8799-E12F-4655-A126-9431AC3F334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659130"/>
    <xdr:sp macro="" textlink="">
      <xdr:nvSpPr>
        <xdr:cNvPr id="244" name="AutoShape 1">
          <a:extLst>
            <a:ext uri="{FF2B5EF4-FFF2-40B4-BE49-F238E27FC236}">
              <a16:creationId xmlns:a16="http://schemas.microsoft.com/office/drawing/2014/main" id="{F0F28A98-FA86-437D-B349-04295CC11E92}"/>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5" name="AutoShape 1">
          <a:extLst>
            <a:ext uri="{FF2B5EF4-FFF2-40B4-BE49-F238E27FC236}">
              <a16:creationId xmlns:a16="http://schemas.microsoft.com/office/drawing/2014/main" id="{1C1ADA36-EE6D-4CBE-A95A-3796E0D2ECAC}"/>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6" name="AutoShape 1">
          <a:extLst>
            <a:ext uri="{FF2B5EF4-FFF2-40B4-BE49-F238E27FC236}">
              <a16:creationId xmlns:a16="http://schemas.microsoft.com/office/drawing/2014/main" id="{204F8532-2E08-4C7B-8576-E05642B7F7C2}"/>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7" name="AutoShape 1">
          <a:extLst>
            <a:ext uri="{FF2B5EF4-FFF2-40B4-BE49-F238E27FC236}">
              <a16:creationId xmlns:a16="http://schemas.microsoft.com/office/drawing/2014/main" id="{C13F0B52-4C76-481E-B2D7-349F35E02FCD}"/>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441960"/>
    <xdr:sp macro="" textlink="">
      <xdr:nvSpPr>
        <xdr:cNvPr id="248" name="AutoShape 1">
          <a:extLst>
            <a:ext uri="{FF2B5EF4-FFF2-40B4-BE49-F238E27FC236}">
              <a16:creationId xmlns:a16="http://schemas.microsoft.com/office/drawing/2014/main" id="{BE5127D9-D225-4F25-95BC-F0F0520ADF8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49" name="AutoShape 1">
          <a:extLst>
            <a:ext uri="{FF2B5EF4-FFF2-40B4-BE49-F238E27FC236}">
              <a16:creationId xmlns:a16="http://schemas.microsoft.com/office/drawing/2014/main" id="{CBDF12CD-85F5-437D-BE10-965E42347FF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0" name="AutoShape 1">
          <a:extLst>
            <a:ext uri="{FF2B5EF4-FFF2-40B4-BE49-F238E27FC236}">
              <a16:creationId xmlns:a16="http://schemas.microsoft.com/office/drawing/2014/main" id="{A0599CD7-A373-41FE-AEC5-FC1FC4E76CDF}"/>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1" name="AutoShape 1">
          <a:extLst>
            <a:ext uri="{FF2B5EF4-FFF2-40B4-BE49-F238E27FC236}">
              <a16:creationId xmlns:a16="http://schemas.microsoft.com/office/drawing/2014/main" id="{169AE612-20C9-43E3-88EC-046B178ACE7A}"/>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2" name="AutoShape 1">
          <a:extLst>
            <a:ext uri="{FF2B5EF4-FFF2-40B4-BE49-F238E27FC236}">
              <a16:creationId xmlns:a16="http://schemas.microsoft.com/office/drawing/2014/main" id="{E853E1A9-2F31-4361-98AD-95C02802ADD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659130"/>
    <xdr:sp macro="" textlink="">
      <xdr:nvSpPr>
        <xdr:cNvPr id="253" name="AutoShape 1">
          <a:extLst>
            <a:ext uri="{FF2B5EF4-FFF2-40B4-BE49-F238E27FC236}">
              <a16:creationId xmlns:a16="http://schemas.microsoft.com/office/drawing/2014/main" id="{36B19556-62FC-446F-A085-C33CD93E527A}"/>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4" name="AutoShape 1">
          <a:extLst>
            <a:ext uri="{FF2B5EF4-FFF2-40B4-BE49-F238E27FC236}">
              <a16:creationId xmlns:a16="http://schemas.microsoft.com/office/drawing/2014/main" id="{D9D573CC-93A9-4E41-B01A-CC07A31C3F0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5" name="AutoShape 1">
          <a:extLst>
            <a:ext uri="{FF2B5EF4-FFF2-40B4-BE49-F238E27FC236}">
              <a16:creationId xmlns:a16="http://schemas.microsoft.com/office/drawing/2014/main" id="{B70CE0F1-2539-447C-B19E-C598076716BC}"/>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6" name="AutoShape 1">
          <a:extLst>
            <a:ext uri="{FF2B5EF4-FFF2-40B4-BE49-F238E27FC236}">
              <a16:creationId xmlns:a16="http://schemas.microsoft.com/office/drawing/2014/main" id="{3EFF3A78-E773-496C-B5C6-9907926D489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04800" cy="441960"/>
    <xdr:sp macro="" textlink="">
      <xdr:nvSpPr>
        <xdr:cNvPr id="257" name="AutoShape 1">
          <a:extLst>
            <a:ext uri="{FF2B5EF4-FFF2-40B4-BE49-F238E27FC236}">
              <a16:creationId xmlns:a16="http://schemas.microsoft.com/office/drawing/2014/main" id="{2CE2C9D2-191E-46B4-AAF1-319A0C9599F9}"/>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58" name="AutoShape 1">
          <a:extLst>
            <a:ext uri="{FF2B5EF4-FFF2-40B4-BE49-F238E27FC236}">
              <a16:creationId xmlns:a16="http://schemas.microsoft.com/office/drawing/2014/main" id="{38E50073-C3A5-4319-9FB6-A3D52EAC6C2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59" name="AutoShape 1">
          <a:extLst>
            <a:ext uri="{FF2B5EF4-FFF2-40B4-BE49-F238E27FC236}">
              <a16:creationId xmlns:a16="http://schemas.microsoft.com/office/drawing/2014/main" id="{F519261F-FDF9-4811-8224-3F1C278032B5}"/>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60" name="AutoShape 1">
          <a:extLst>
            <a:ext uri="{FF2B5EF4-FFF2-40B4-BE49-F238E27FC236}">
              <a16:creationId xmlns:a16="http://schemas.microsoft.com/office/drawing/2014/main" id="{BFC6A4F1-8564-4F09-B1E2-9875B5636C3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61" name="AutoShape 1">
          <a:extLst>
            <a:ext uri="{FF2B5EF4-FFF2-40B4-BE49-F238E27FC236}">
              <a16:creationId xmlns:a16="http://schemas.microsoft.com/office/drawing/2014/main" id="{9196CD6D-6D75-414E-B6DD-FC10BB51AB2A}"/>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659130"/>
    <xdr:sp macro="" textlink="">
      <xdr:nvSpPr>
        <xdr:cNvPr id="262" name="AutoShape 1">
          <a:extLst>
            <a:ext uri="{FF2B5EF4-FFF2-40B4-BE49-F238E27FC236}">
              <a16:creationId xmlns:a16="http://schemas.microsoft.com/office/drawing/2014/main" id="{E19353B7-3DB7-424C-9293-2CE54AC1140D}"/>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63" name="AutoShape 1">
          <a:extLst>
            <a:ext uri="{FF2B5EF4-FFF2-40B4-BE49-F238E27FC236}">
              <a16:creationId xmlns:a16="http://schemas.microsoft.com/office/drawing/2014/main" id="{CD2BA723-629E-4B9A-8DC0-258A56127A6A}"/>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64" name="AutoShape 1">
          <a:extLst>
            <a:ext uri="{FF2B5EF4-FFF2-40B4-BE49-F238E27FC236}">
              <a16:creationId xmlns:a16="http://schemas.microsoft.com/office/drawing/2014/main" id="{0A87EF54-FA18-4FEC-8EF3-D25284434C43}"/>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65" name="AutoShape 1">
          <a:extLst>
            <a:ext uri="{FF2B5EF4-FFF2-40B4-BE49-F238E27FC236}">
              <a16:creationId xmlns:a16="http://schemas.microsoft.com/office/drawing/2014/main" id="{BD2A2BBA-231A-4E0D-87BB-D4B48C649723}"/>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304800" cy="441960"/>
    <xdr:sp macro="" textlink="">
      <xdr:nvSpPr>
        <xdr:cNvPr id="266" name="AutoShape 1">
          <a:extLst>
            <a:ext uri="{FF2B5EF4-FFF2-40B4-BE49-F238E27FC236}">
              <a16:creationId xmlns:a16="http://schemas.microsoft.com/office/drawing/2014/main" id="{C67EB20A-D1CB-4DFD-99D5-758E6E90D2E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67" name="AutoShape 1">
          <a:extLst>
            <a:ext uri="{FF2B5EF4-FFF2-40B4-BE49-F238E27FC236}">
              <a16:creationId xmlns:a16="http://schemas.microsoft.com/office/drawing/2014/main" id="{DC89E997-A6E3-45ED-9851-4CA073B3812D}"/>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68" name="AutoShape 1">
          <a:extLst>
            <a:ext uri="{FF2B5EF4-FFF2-40B4-BE49-F238E27FC236}">
              <a16:creationId xmlns:a16="http://schemas.microsoft.com/office/drawing/2014/main" id="{BAE42A0B-EE66-455A-BC98-9191D3B7128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69" name="AutoShape 1">
          <a:extLst>
            <a:ext uri="{FF2B5EF4-FFF2-40B4-BE49-F238E27FC236}">
              <a16:creationId xmlns:a16="http://schemas.microsoft.com/office/drawing/2014/main" id="{A6E3549B-43ED-4A99-864D-7220CC372F88}"/>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70" name="AutoShape 1">
          <a:extLst>
            <a:ext uri="{FF2B5EF4-FFF2-40B4-BE49-F238E27FC236}">
              <a16:creationId xmlns:a16="http://schemas.microsoft.com/office/drawing/2014/main" id="{A1475D8F-9912-4314-9F64-793AEC2F37A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659130"/>
    <xdr:sp macro="" textlink="">
      <xdr:nvSpPr>
        <xdr:cNvPr id="271" name="AutoShape 1">
          <a:extLst>
            <a:ext uri="{FF2B5EF4-FFF2-40B4-BE49-F238E27FC236}">
              <a16:creationId xmlns:a16="http://schemas.microsoft.com/office/drawing/2014/main" id="{F670E206-DB1D-40C8-96B0-43A566CC7323}"/>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72" name="AutoShape 1">
          <a:extLst>
            <a:ext uri="{FF2B5EF4-FFF2-40B4-BE49-F238E27FC236}">
              <a16:creationId xmlns:a16="http://schemas.microsoft.com/office/drawing/2014/main" id="{A3CF0409-9758-4AB4-8B5E-292EA1BEFEC6}"/>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73" name="AutoShape 1">
          <a:extLst>
            <a:ext uri="{FF2B5EF4-FFF2-40B4-BE49-F238E27FC236}">
              <a16:creationId xmlns:a16="http://schemas.microsoft.com/office/drawing/2014/main" id="{2738A89A-5395-44A9-AA1B-D0DA8CBFF498}"/>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74" name="AutoShape 1">
          <a:extLst>
            <a:ext uri="{FF2B5EF4-FFF2-40B4-BE49-F238E27FC236}">
              <a16:creationId xmlns:a16="http://schemas.microsoft.com/office/drawing/2014/main" id="{4A3E33CA-3D0A-42AB-9FB4-22191952BCC5}"/>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36</xdr:row>
      <xdr:rowOff>0</xdr:rowOff>
    </xdr:from>
    <xdr:ext cx="304800" cy="441960"/>
    <xdr:sp macro="" textlink="">
      <xdr:nvSpPr>
        <xdr:cNvPr id="275" name="AutoShape 1">
          <a:extLst>
            <a:ext uri="{FF2B5EF4-FFF2-40B4-BE49-F238E27FC236}">
              <a16:creationId xmlns:a16="http://schemas.microsoft.com/office/drawing/2014/main" id="{87D1EF5B-0C90-47FA-97DC-AB93B3B04FFF}"/>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76" name="AutoShape 1">
          <a:extLst>
            <a:ext uri="{FF2B5EF4-FFF2-40B4-BE49-F238E27FC236}">
              <a16:creationId xmlns:a16="http://schemas.microsoft.com/office/drawing/2014/main" id="{1F937AE4-2A02-413F-A0C9-AFDF7E38F18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77" name="AutoShape 1">
          <a:extLst>
            <a:ext uri="{FF2B5EF4-FFF2-40B4-BE49-F238E27FC236}">
              <a16:creationId xmlns:a16="http://schemas.microsoft.com/office/drawing/2014/main" id="{1B3BFEB8-A9B5-40E5-86A8-F64D4360A91B}"/>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78" name="AutoShape 1">
          <a:extLst>
            <a:ext uri="{FF2B5EF4-FFF2-40B4-BE49-F238E27FC236}">
              <a16:creationId xmlns:a16="http://schemas.microsoft.com/office/drawing/2014/main" id="{AAC66557-1312-4F48-B263-9A0BD6ECF61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79" name="AutoShape 1">
          <a:extLst>
            <a:ext uri="{FF2B5EF4-FFF2-40B4-BE49-F238E27FC236}">
              <a16:creationId xmlns:a16="http://schemas.microsoft.com/office/drawing/2014/main" id="{7E58AC5C-C447-47EB-9183-AEDCBF2BBC19}"/>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659130"/>
    <xdr:sp macro="" textlink="">
      <xdr:nvSpPr>
        <xdr:cNvPr id="280" name="AutoShape 1">
          <a:extLst>
            <a:ext uri="{FF2B5EF4-FFF2-40B4-BE49-F238E27FC236}">
              <a16:creationId xmlns:a16="http://schemas.microsoft.com/office/drawing/2014/main" id="{92749C1A-310A-4E1E-9B0C-2B583F11F39B}"/>
            </a:ext>
          </a:extLst>
        </xdr:cNvPr>
        <xdr:cNvSpPr>
          <a:spLocks noChangeAspect="1" noChangeArrowheads="1"/>
        </xdr:cNvSpPr>
      </xdr:nvSpPr>
      <xdr:spPr bwMode="auto">
        <a:xfrm>
          <a:off x="6263640" y="1463040"/>
          <a:ext cx="304800" cy="65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81" name="AutoShape 1">
          <a:extLst>
            <a:ext uri="{FF2B5EF4-FFF2-40B4-BE49-F238E27FC236}">
              <a16:creationId xmlns:a16="http://schemas.microsoft.com/office/drawing/2014/main" id="{5CAD63EC-C37A-44F9-8DF3-7B4AA2DE4EAB}"/>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82" name="AutoShape 1">
          <a:extLst>
            <a:ext uri="{FF2B5EF4-FFF2-40B4-BE49-F238E27FC236}">
              <a16:creationId xmlns:a16="http://schemas.microsoft.com/office/drawing/2014/main" id="{90E68E4B-4493-4A44-9951-032C5C7189F5}"/>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83" name="AutoShape 1">
          <a:extLst>
            <a:ext uri="{FF2B5EF4-FFF2-40B4-BE49-F238E27FC236}">
              <a16:creationId xmlns:a16="http://schemas.microsoft.com/office/drawing/2014/main" id="{E482E623-B68B-4E8A-9603-73CE64660B17}"/>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37</xdr:row>
      <xdr:rowOff>0</xdr:rowOff>
    </xdr:from>
    <xdr:ext cx="304800" cy="441960"/>
    <xdr:sp macro="" textlink="">
      <xdr:nvSpPr>
        <xdr:cNvPr id="284" name="AutoShape 1">
          <a:extLst>
            <a:ext uri="{FF2B5EF4-FFF2-40B4-BE49-F238E27FC236}">
              <a16:creationId xmlns:a16="http://schemas.microsoft.com/office/drawing/2014/main" id="{8C09D11F-9F73-4C80-91C8-DBB0512FA14E}"/>
            </a:ext>
          </a:extLst>
        </xdr:cNvPr>
        <xdr:cNvSpPr>
          <a:spLocks noChangeAspect="1" noChangeArrowheads="1"/>
        </xdr:cNvSpPr>
      </xdr:nvSpPr>
      <xdr:spPr bwMode="auto">
        <a:xfrm>
          <a:off x="6263640" y="146304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38</xdr:row>
      <xdr:rowOff>0</xdr:rowOff>
    </xdr:from>
    <xdr:ext cx="304800" cy="441960"/>
    <xdr:sp macro="" textlink="">
      <xdr:nvSpPr>
        <xdr:cNvPr id="285" name="AutoShape 1">
          <a:extLst>
            <a:ext uri="{FF2B5EF4-FFF2-40B4-BE49-F238E27FC236}">
              <a16:creationId xmlns:a16="http://schemas.microsoft.com/office/drawing/2014/main" id="{C3B17107-3727-45FE-9A2B-6CE979491340}"/>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38</xdr:row>
      <xdr:rowOff>0</xdr:rowOff>
    </xdr:from>
    <xdr:ext cx="304800" cy="441960"/>
    <xdr:sp macro="" textlink="">
      <xdr:nvSpPr>
        <xdr:cNvPr id="286" name="AutoShape 1">
          <a:extLst>
            <a:ext uri="{FF2B5EF4-FFF2-40B4-BE49-F238E27FC236}">
              <a16:creationId xmlns:a16="http://schemas.microsoft.com/office/drawing/2014/main" id="{B9D6995E-4864-4AC3-9DD4-8F46ACB0AEF4}"/>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38</xdr:row>
      <xdr:rowOff>0</xdr:rowOff>
    </xdr:from>
    <xdr:ext cx="304800" cy="441960"/>
    <xdr:sp macro="" textlink="">
      <xdr:nvSpPr>
        <xdr:cNvPr id="287" name="AutoShape 1">
          <a:extLst>
            <a:ext uri="{FF2B5EF4-FFF2-40B4-BE49-F238E27FC236}">
              <a16:creationId xmlns:a16="http://schemas.microsoft.com/office/drawing/2014/main" id="{73305918-CF48-468E-BC52-C7780C76CE53}"/>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38</xdr:row>
      <xdr:rowOff>0</xdr:rowOff>
    </xdr:from>
    <xdr:ext cx="304800" cy="441960"/>
    <xdr:sp macro="" textlink="">
      <xdr:nvSpPr>
        <xdr:cNvPr id="288" name="AutoShape 1">
          <a:extLst>
            <a:ext uri="{FF2B5EF4-FFF2-40B4-BE49-F238E27FC236}">
              <a16:creationId xmlns:a16="http://schemas.microsoft.com/office/drawing/2014/main" id="{BDE7D13C-14C4-4BC4-991C-40F6421ABF8E}"/>
            </a:ext>
          </a:extLst>
        </xdr:cNvPr>
        <xdr:cNvSpPr>
          <a:spLocks noChangeAspect="1" noChangeArrowheads="1"/>
        </xdr:cNvSpPr>
      </xdr:nvSpPr>
      <xdr:spPr bwMode="auto">
        <a:xfrm>
          <a:off x="6263640" y="179070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8</xdr:col>
      <xdr:colOff>304800</xdr:colOff>
      <xdr:row>19</xdr:row>
      <xdr:rowOff>148590</xdr:rowOff>
    </xdr:to>
    <xdr:sp macro="" textlink="">
      <xdr:nvSpPr>
        <xdr:cNvPr id="2" name="AutoShape 1">
          <a:extLst>
            <a:ext uri="{FF2B5EF4-FFF2-40B4-BE49-F238E27FC236}">
              <a16:creationId xmlns:a16="http://schemas.microsoft.com/office/drawing/2014/main" id="{4C8A6289-7F0F-45B0-87FE-CD36B1A10825}"/>
            </a:ext>
          </a:extLst>
        </xdr:cNvPr>
        <xdr:cNvSpPr>
          <a:spLocks noChangeAspect="1" noChangeArrowheads="1"/>
        </xdr:cNvSpPr>
      </xdr:nvSpPr>
      <xdr:spPr bwMode="auto">
        <a:xfrm>
          <a:off x="6584950" y="3543300"/>
          <a:ext cx="304800" cy="326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3" name="AutoShape 1">
          <a:extLst>
            <a:ext uri="{FF2B5EF4-FFF2-40B4-BE49-F238E27FC236}">
              <a16:creationId xmlns:a16="http://schemas.microsoft.com/office/drawing/2014/main" id="{EDB06625-A0B3-4E9F-BD6A-6F6C61444E4B}"/>
            </a:ext>
          </a:extLst>
        </xdr:cNvPr>
        <xdr:cNvSpPr>
          <a:spLocks noChangeAspect="1" noChangeArrowheads="1"/>
        </xdr:cNvSpPr>
      </xdr:nvSpPr>
      <xdr:spPr bwMode="auto">
        <a:xfrm>
          <a:off x="6584950" y="35433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148590</xdr:rowOff>
    </xdr:to>
    <xdr:sp macro="" textlink="">
      <xdr:nvSpPr>
        <xdr:cNvPr id="4" name="AutoShape 1">
          <a:extLst>
            <a:ext uri="{FF2B5EF4-FFF2-40B4-BE49-F238E27FC236}">
              <a16:creationId xmlns:a16="http://schemas.microsoft.com/office/drawing/2014/main" id="{75F87EC2-BAA5-49CC-ADD6-D6E85F651BF3}"/>
            </a:ext>
          </a:extLst>
        </xdr:cNvPr>
        <xdr:cNvSpPr>
          <a:spLocks noChangeAspect="1" noChangeArrowheads="1"/>
        </xdr:cNvSpPr>
      </xdr:nvSpPr>
      <xdr:spPr bwMode="auto">
        <a:xfrm>
          <a:off x="6584950" y="3543300"/>
          <a:ext cx="304800" cy="326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5" name="AutoShape 1">
          <a:extLst>
            <a:ext uri="{FF2B5EF4-FFF2-40B4-BE49-F238E27FC236}">
              <a16:creationId xmlns:a16="http://schemas.microsoft.com/office/drawing/2014/main" id="{EDDD6BD3-F2E7-4E99-B5AA-3F9290F1647B}"/>
            </a:ext>
          </a:extLst>
        </xdr:cNvPr>
        <xdr:cNvSpPr>
          <a:spLocks noChangeAspect="1" noChangeArrowheads="1"/>
        </xdr:cNvSpPr>
      </xdr:nvSpPr>
      <xdr:spPr bwMode="auto">
        <a:xfrm>
          <a:off x="6584950" y="35433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6" name="AutoShape 1">
          <a:extLst>
            <a:ext uri="{FF2B5EF4-FFF2-40B4-BE49-F238E27FC236}">
              <a16:creationId xmlns:a16="http://schemas.microsoft.com/office/drawing/2014/main" id="{C4DA2A26-3298-4A6A-98BA-CE065A397667}"/>
            </a:ext>
          </a:extLst>
        </xdr:cNvPr>
        <xdr:cNvSpPr>
          <a:spLocks noChangeAspect="1" noChangeArrowheads="1"/>
        </xdr:cNvSpPr>
      </xdr:nvSpPr>
      <xdr:spPr bwMode="auto">
        <a:xfrm>
          <a:off x="6584950" y="35433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7" name="AutoShape 1">
          <a:extLst>
            <a:ext uri="{FF2B5EF4-FFF2-40B4-BE49-F238E27FC236}">
              <a16:creationId xmlns:a16="http://schemas.microsoft.com/office/drawing/2014/main" id="{A7DC2C6D-46FC-4E7C-AFAA-A56B07B2EF03}"/>
            </a:ext>
          </a:extLst>
        </xdr:cNvPr>
        <xdr:cNvSpPr>
          <a:spLocks noChangeAspect="1" noChangeArrowheads="1"/>
        </xdr:cNvSpPr>
      </xdr:nvSpPr>
      <xdr:spPr bwMode="auto">
        <a:xfrm>
          <a:off x="6584950" y="35433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438119B9-5420-4BEF-877E-223715C71E67}"/>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 name="Picture 1">
          <a:extLst>
            <a:ext uri="{FF2B5EF4-FFF2-40B4-BE49-F238E27FC236}">
              <a16:creationId xmlns:a16="http://schemas.microsoft.com/office/drawing/2014/main" id="{04D7E265-D1B8-4B58-92BC-71527392E86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10" name="AutoShape 1">
          <a:extLst>
            <a:ext uri="{FF2B5EF4-FFF2-40B4-BE49-F238E27FC236}">
              <a16:creationId xmlns:a16="http://schemas.microsoft.com/office/drawing/2014/main" id="{9EFD8E2F-16C5-49CA-9D0A-7CF6B6B81F7D}"/>
            </a:ext>
          </a:extLst>
        </xdr:cNvPr>
        <xdr:cNvSpPr>
          <a:spLocks noChangeAspect="1" noChangeArrowheads="1"/>
        </xdr:cNvSpPr>
      </xdr:nvSpPr>
      <xdr:spPr bwMode="auto">
        <a:xfrm>
          <a:off x="6584950" y="35433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CCE97A67-4251-46B6-BFE1-4783DCB76343}"/>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 name="Picture 1">
          <a:extLst>
            <a:ext uri="{FF2B5EF4-FFF2-40B4-BE49-F238E27FC236}">
              <a16:creationId xmlns:a16="http://schemas.microsoft.com/office/drawing/2014/main" id="{4ED95AD8-F7CA-4CE2-9FCB-70C8290F457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3" name="AutoShape 1">
          <a:extLst>
            <a:ext uri="{FF2B5EF4-FFF2-40B4-BE49-F238E27FC236}">
              <a16:creationId xmlns:a16="http://schemas.microsoft.com/office/drawing/2014/main" id="{44A13071-B819-41E8-AD4D-3F5A642E13E9}"/>
            </a:ext>
          </a:extLst>
        </xdr:cNvPr>
        <xdr:cNvSpPr>
          <a:spLocks noChangeAspect="1" noChangeArrowheads="1"/>
        </xdr:cNvSpPr>
      </xdr:nvSpPr>
      <xdr:spPr bwMode="auto">
        <a:xfrm>
          <a:off x="7473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90BE3859-E1D6-4772-80CD-D33DA9731BBC}"/>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 name="Picture 1">
          <a:extLst>
            <a:ext uri="{FF2B5EF4-FFF2-40B4-BE49-F238E27FC236}">
              <a16:creationId xmlns:a16="http://schemas.microsoft.com/office/drawing/2014/main" id="{0E9A8FDC-FD66-423F-ABCD-07F35407A54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6" name="AutoShape 1">
          <a:extLst>
            <a:ext uri="{FF2B5EF4-FFF2-40B4-BE49-F238E27FC236}">
              <a16:creationId xmlns:a16="http://schemas.microsoft.com/office/drawing/2014/main" id="{73EB4BF8-CC52-489E-8EEA-F544B2DAF12E}"/>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 name="AutoShape 1">
          <a:extLst>
            <a:ext uri="{FF2B5EF4-FFF2-40B4-BE49-F238E27FC236}">
              <a16:creationId xmlns:a16="http://schemas.microsoft.com/office/drawing/2014/main" id="{36C258F5-AE85-488C-A852-9DCEE093E945}"/>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 name="AutoShape 1">
          <a:extLst>
            <a:ext uri="{FF2B5EF4-FFF2-40B4-BE49-F238E27FC236}">
              <a16:creationId xmlns:a16="http://schemas.microsoft.com/office/drawing/2014/main" id="{1106476D-AE87-4FF0-9098-D01062B2517A}"/>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 name="AutoShape 1">
          <a:extLst>
            <a:ext uri="{FF2B5EF4-FFF2-40B4-BE49-F238E27FC236}">
              <a16:creationId xmlns:a16="http://schemas.microsoft.com/office/drawing/2014/main" id="{7AA15F39-7E37-4B47-84E7-915BC9BBB146}"/>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 name="AutoShape 1">
          <a:extLst>
            <a:ext uri="{FF2B5EF4-FFF2-40B4-BE49-F238E27FC236}">
              <a16:creationId xmlns:a16="http://schemas.microsoft.com/office/drawing/2014/main" id="{8BF703EA-8CE0-4E63-BED9-A89695890FB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 name="AutoShape 1">
          <a:extLst>
            <a:ext uri="{FF2B5EF4-FFF2-40B4-BE49-F238E27FC236}">
              <a16:creationId xmlns:a16="http://schemas.microsoft.com/office/drawing/2014/main" id="{6810A2B3-CF3C-4290-8337-1FBF22D88BC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E9934C68-C900-4985-9323-D358A8C3C8B2}"/>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 name="Picture 1">
          <a:extLst>
            <a:ext uri="{FF2B5EF4-FFF2-40B4-BE49-F238E27FC236}">
              <a16:creationId xmlns:a16="http://schemas.microsoft.com/office/drawing/2014/main" id="{54ADF558-5440-4C21-B39B-48ACBB9132B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4" name="AutoShape 1">
          <a:extLst>
            <a:ext uri="{FF2B5EF4-FFF2-40B4-BE49-F238E27FC236}">
              <a16:creationId xmlns:a16="http://schemas.microsoft.com/office/drawing/2014/main" id="{2266348B-8D42-437F-A708-20F96E72E86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50AD1F0B-5F3C-4CE9-B1D5-7033C2CF9349}"/>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 name="Picture 1">
          <a:extLst>
            <a:ext uri="{FF2B5EF4-FFF2-40B4-BE49-F238E27FC236}">
              <a16:creationId xmlns:a16="http://schemas.microsoft.com/office/drawing/2014/main" id="{30D3536D-8BAC-4A8F-A9E1-8BA4086294F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7" name="AutoShape 1">
          <a:extLst>
            <a:ext uri="{FF2B5EF4-FFF2-40B4-BE49-F238E27FC236}">
              <a16:creationId xmlns:a16="http://schemas.microsoft.com/office/drawing/2014/main" id="{931C7D62-AC6B-4334-901C-970244D380CF}"/>
            </a:ext>
          </a:extLst>
        </xdr:cNvPr>
        <xdr:cNvSpPr>
          <a:spLocks noChangeAspect="1" noChangeArrowheads="1"/>
        </xdr:cNvSpPr>
      </xdr:nvSpPr>
      <xdr:spPr bwMode="auto">
        <a:xfrm>
          <a:off x="7473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8" name="AutoShape 1">
          <a:extLst>
            <a:ext uri="{FF2B5EF4-FFF2-40B4-BE49-F238E27FC236}">
              <a16:creationId xmlns:a16="http://schemas.microsoft.com/office/drawing/2014/main" id="{AF740A71-85EB-40A7-8966-D5C0DFAFCABB}"/>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9" name="AutoShape 1">
          <a:extLst>
            <a:ext uri="{FF2B5EF4-FFF2-40B4-BE49-F238E27FC236}">
              <a16:creationId xmlns:a16="http://schemas.microsoft.com/office/drawing/2014/main" id="{FDAC126E-B276-45E8-8A5D-C8F2058DC5AE}"/>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0" name="Rectangle 29">
          <a:hlinkClick xmlns:r="http://schemas.openxmlformats.org/officeDocument/2006/relationships" r:id="rId1"/>
          <a:extLst>
            <a:ext uri="{FF2B5EF4-FFF2-40B4-BE49-F238E27FC236}">
              <a16:creationId xmlns:a16="http://schemas.microsoft.com/office/drawing/2014/main" id="{92F50D30-5497-41C4-9B7E-98779744BC5E}"/>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1" name="Picture 1">
          <a:extLst>
            <a:ext uri="{FF2B5EF4-FFF2-40B4-BE49-F238E27FC236}">
              <a16:creationId xmlns:a16="http://schemas.microsoft.com/office/drawing/2014/main" id="{03482714-62CD-4791-B6A0-988DFCC3D1E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2" name="Rectangle 31">
          <a:hlinkClick xmlns:r="http://schemas.openxmlformats.org/officeDocument/2006/relationships" r:id="rId1"/>
          <a:extLst>
            <a:ext uri="{FF2B5EF4-FFF2-40B4-BE49-F238E27FC236}">
              <a16:creationId xmlns:a16="http://schemas.microsoft.com/office/drawing/2014/main" id="{B0F9807C-F8F0-4B83-A521-17C3E4D62708}"/>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3" name="Picture 1">
          <a:extLst>
            <a:ext uri="{FF2B5EF4-FFF2-40B4-BE49-F238E27FC236}">
              <a16:creationId xmlns:a16="http://schemas.microsoft.com/office/drawing/2014/main" id="{FBAB4A87-4CE7-452E-85EC-80ED3861D0F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4" name="AutoShape 1">
          <a:extLst>
            <a:ext uri="{FF2B5EF4-FFF2-40B4-BE49-F238E27FC236}">
              <a16:creationId xmlns:a16="http://schemas.microsoft.com/office/drawing/2014/main" id="{6684BDF0-F33A-4AB6-A6B6-FB41CB6D0422}"/>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5" name="AutoShape 1">
          <a:extLst>
            <a:ext uri="{FF2B5EF4-FFF2-40B4-BE49-F238E27FC236}">
              <a16:creationId xmlns:a16="http://schemas.microsoft.com/office/drawing/2014/main" id="{ADC39CF0-AB77-4CCC-AE25-67B2B7E473ED}"/>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6" name="AutoShape 1">
          <a:extLst>
            <a:ext uri="{FF2B5EF4-FFF2-40B4-BE49-F238E27FC236}">
              <a16:creationId xmlns:a16="http://schemas.microsoft.com/office/drawing/2014/main" id="{3439A2F6-3C3E-4AE4-8662-9071216CF451}"/>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7" name="AutoShape 1">
          <a:extLst>
            <a:ext uri="{FF2B5EF4-FFF2-40B4-BE49-F238E27FC236}">
              <a16:creationId xmlns:a16="http://schemas.microsoft.com/office/drawing/2014/main" id="{CB1242A8-D881-4924-B9EE-37A6CAAA150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8" name="AutoShape 1">
          <a:extLst>
            <a:ext uri="{FF2B5EF4-FFF2-40B4-BE49-F238E27FC236}">
              <a16:creationId xmlns:a16="http://schemas.microsoft.com/office/drawing/2014/main" id="{4AEB5FE2-403D-4E59-B551-A2E8EDFCEEE6}"/>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9" name="AutoShape 1">
          <a:extLst>
            <a:ext uri="{FF2B5EF4-FFF2-40B4-BE49-F238E27FC236}">
              <a16:creationId xmlns:a16="http://schemas.microsoft.com/office/drawing/2014/main" id="{126BCD06-C154-4FC5-BDD3-8A5F38FD26F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0" name="Rectangle 39">
          <a:hlinkClick xmlns:r="http://schemas.openxmlformats.org/officeDocument/2006/relationships" r:id="rId1"/>
          <a:extLst>
            <a:ext uri="{FF2B5EF4-FFF2-40B4-BE49-F238E27FC236}">
              <a16:creationId xmlns:a16="http://schemas.microsoft.com/office/drawing/2014/main" id="{FA35CCCD-74F9-43F4-A9C6-ECB818E7B464}"/>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1" name="Picture 1">
          <a:extLst>
            <a:ext uri="{FF2B5EF4-FFF2-40B4-BE49-F238E27FC236}">
              <a16:creationId xmlns:a16="http://schemas.microsoft.com/office/drawing/2014/main" id="{BDCB8414-0591-4FC9-B083-D4DAEEA40A0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42" name="AutoShape 1">
          <a:extLst>
            <a:ext uri="{FF2B5EF4-FFF2-40B4-BE49-F238E27FC236}">
              <a16:creationId xmlns:a16="http://schemas.microsoft.com/office/drawing/2014/main" id="{406961A9-F68B-4E50-963D-E4D2512E7569}"/>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3" name="Rectangle 42">
          <a:hlinkClick xmlns:r="http://schemas.openxmlformats.org/officeDocument/2006/relationships" r:id="rId1"/>
          <a:extLst>
            <a:ext uri="{FF2B5EF4-FFF2-40B4-BE49-F238E27FC236}">
              <a16:creationId xmlns:a16="http://schemas.microsoft.com/office/drawing/2014/main" id="{7DD4F2A9-F357-4A6C-B9FA-DF337C59B8D5}"/>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4" name="Picture 1">
          <a:extLst>
            <a:ext uri="{FF2B5EF4-FFF2-40B4-BE49-F238E27FC236}">
              <a16:creationId xmlns:a16="http://schemas.microsoft.com/office/drawing/2014/main" id="{5978422B-A974-4214-9780-2D4B35284E7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45" name="AutoShape 1">
          <a:extLst>
            <a:ext uri="{FF2B5EF4-FFF2-40B4-BE49-F238E27FC236}">
              <a16:creationId xmlns:a16="http://schemas.microsoft.com/office/drawing/2014/main" id="{FCC54746-26FC-44D1-9BA3-40B229787459}"/>
            </a:ext>
          </a:extLst>
        </xdr:cNvPr>
        <xdr:cNvSpPr>
          <a:spLocks noChangeAspect="1" noChangeArrowheads="1"/>
        </xdr:cNvSpPr>
      </xdr:nvSpPr>
      <xdr:spPr bwMode="auto">
        <a:xfrm>
          <a:off x="6584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46" name="AutoShape 1">
          <a:extLst>
            <a:ext uri="{FF2B5EF4-FFF2-40B4-BE49-F238E27FC236}">
              <a16:creationId xmlns:a16="http://schemas.microsoft.com/office/drawing/2014/main" id="{B0207FC8-632E-4A3B-B5C0-AAFEB28C3F66}"/>
            </a:ext>
          </a:extLst>
        </xdr:cNvPr>
        <xdr:cNvSpPr>
          <a:spLocks noChangeAspect="1" noChangeArrowheads="1"/>
        </xdr:cNvSpPr>
      </xdr:nvSpPr>
      <xdr:spPr bwMode="auto">
        <a:xfrm>
          <a:off x="6584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47" name="AutoShape 1">
          <a:extLst>
            <a:ext uri="{FF2B5EF4-FFF2-40B4-BE49-F238E27FC236}">
              <a16:creationId xmlns:a16="http://schemas.microsoft.com/office/drawing/2014/main" id="{3ECC59FC-26CE-40A8-8FF8-9461C82795AD}"/>
            </a:ext>
          </a:extLst>
        </xdr:cNvPr>
        <xdr:cNvSpPr>
          <a:spLocks noChangeAspect="1" noChangeArrowheads="1"/>
        </xdr:cNvSpPr>
      </xdr:nvSpPr>
      <xdr:spPr bwMode="auto">
        <a:xfrm>
          <a:off x="6584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48" name="AutoShape 1">
          <a:extLst>
            <a:ext uri="{FF2B5EF4-FFF2-40B4-BE49-F238E27FC236}">
              <a16:creationId xmlns:a16="http://schemas.microsoft.com/office/drawing/2014/main" id="{84B16DF2-544A-4FF3-806A-581D00C0BF1F}"/>
            </a:ext>
          </a:extLst>
        </xdr:cNvPr>
        <xdr:cNvSpPr>
          <a:spLocks noChangeAspect="1" noChangeArrowheads="1"/>
        </xdr:cNvSpPr>
      </xdr:nvSpPr>
      <xdr:spPr bwMode="auto">
        <a:xfrm>
          <a:off x="6584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9" name="Rectangle 48">
          <a:hlinkClick xmlns:r="http://schemas.openxmlformats.org/officeDocument/2006/relationships" r:id="rId1"/>
          <a:extLst>
            <a:ext uri="{FF2B5EF4-FFF2-40B4-BE49-F238E27FC236}">
              <a16:creationId xmlns:a16="http://schemas.microsoft.com/office/drawing/2014/main" id="{08F23E56-4DEE-4F91-917C-BC06E71A2EF8}"/>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0" name="Picture 1">
          <a:extLst>
            <a:ext uri="{FF2B5EF4-FFF2-40B4-BE49-F238E27FC236}">
              <a16:creationId xmlns:a16="http://schemas.microsoft.com/office/drawing/2014/main" id="{C5E082DD-7C10-4D7E-B8CA-94FD0332985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51" name="AutoShape 1">
          <a:extLst>
            <a:ext uri="{FF2B5EF4-FFF2-40B4-BE49-F238E27FC236}">
              <a16:creationId xmlns:a16="http://schemas.microsoft.com/office/drawing/2014/main" id="{4A425521-04F2-439B-82BA-2EF2C1723706}"/>
            </a:ext>
          </a:extLst>
        </xdr:cNvPr>
        <xdr:cNvSpPr>
          <a:spLocks noChangeAspect="1" noChangeArrowheads="1"/>
        </xdr:cNvSpPr>
      </xdr:nvSpPr>
      <xdr:spPr bwMode="auto">
        <a:xfrm>
          <a:off x="6584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01528809-FBA1-457A-AE71-6445AEAD1ED4}"/>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3" name="Picture 1">
          <a:extLst>
            <a:ext uri="{FF2B5EF4-FFF2-40B4-BE49-F238E27FC236}">
              <a16:creationId xmlns:a16="http://schemas.microsoft.com/office/drawing/2014/main" id="{009833AE-60C2-4D81-B22F-F3C006E3610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54" name="AutoShape 1">
          <a:extLst>
            <a:ext uri="{FF2B5EF4-FFF2-40B4-BE49-F238E27FC236}">
              <a16:creationId xmlns:a16="http://schemas.microsoft.com/office/drawing/2014/main" id="{84EF42BC-D3B4-4748-B39B-92280329144A}"/>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5" name="AutoShape 1">
          <a:extLst>
            <a:ext uri="{FF2B5EF4-FFF2-40B4-BE49-F238E27FC236}">
              <a16:creationId xmlns:a16="http://schemas.microsoft.com/office/drawing/2014/main" id="{7EC9E801-D982-4420-8F01-0C77C791B36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56" name="AutoShape 1">
          <a:extLst>
            <a:ext uri="{FF2B5EF4-FFF2-40B4-BE49-F238E27FC236}">
              <a16:creationId xmlns:a16="http://schemas.microsoft.com/office/drawing/2014/main" id="{6CECBF42-17C2-4505-B22E-D9B38071EB55}"/>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7" name="AutoShape 1">
          <a:extLst>
            <a:ext uri="{FF2B5EF4-FFF2-40B4-BE49-F238E27FC236}">
              <a16:creationId xmlns:a16="http://schemas.microsoft.com/office/drawing/2014/main" id="{847C6F8B-2884-41F1-86B4-08C432A1CD43}"/>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8" name="AutoShape 1">
          <a:extLst>
            <a:ext uri="{FF2B5EF4-FFF2-40B4-BE49-F238E27FC236}">
              <a16:creationId xmlns:a16="http://schemas.microsoft.com/office/drawing/2014/main" id="{CA678558-4678-4729-912F-658C556B8F3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9" name="AutoShape 1">
          <a:extLst>
            <a:ext uri="{FF2B5EF4-FFF2-40B4-BE49-F238E27FC236}">
              <a16:creationId xmlns:a16="http://schemas.microsoft.com/office/drawing/2014/main" id="{2BC82CED-6B34-45EB-8462-3F7C44F29FB6}"/>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0" name="Rectangle 59">
          <a:hlinkClick xmlns:r="http://schemas.openxmlformats.org/officeDocument/2006/relationships" r:id="rId1"/>
          <a:extLst>
            <a:ext uri="{FF2B5EF4-FFF2-40B4-BE49-F238E27FC236}">
              <a16:creationId xmlns:a16="http://schemas.microsoft.com/office/drawing/2014/main" id="{93AB04B1-D0B1-4925-AA61-E55CCD4F964C}"/>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1" name="Picture 1">
          <a:extLst>
            <a:ext uri="{FF2B5EF4-FFF2-40B4-BE49-F238E27FC236}">
              <a16:creationId xmlns:a16="http://schemas.microsoft.com/office/drawing/2014/main" id="{3223657C-2E7E-45E1-A042-88EDD50895F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62" name="AutoShape 1">
          <a:extLst>
            <a:ext uri="{FF2B5EF4-FFF2-40B4-BE49-F238E27FC236}">
              <a16:creationId xmlns:a16="http://schemas.microsoft.com/office/drawing/2014/main" id="{0107F816-05C1-4DB3-B8AB-DEE85100C7F7}"/>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3" name="Rectangle 62">
          <a:hlinkClick xmlns:r="http://schemas.openxmlformats.org/officeDocument/2006/relationships" r:id="rId1"/>
          <a:extLst>
            <a:ext uri="{FF2B5EF4-FFF2-40B4-BE49-F238E27FC236}">
              <a16:creationId xmlns:a16="http://schemas.microsoft.com/office/drawing/2014/main" id="{EB3A262B-2763-4E9E-8E84-6097DF22570E}"/>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4" name="Picture 1">
          <a:extLst>
            <a:ext uri="{FF2B5EF4-FFF2-40B4-BE49-F238E27FC236}">
              <a16:creationId xmlns:a16="http://schemas.microsoft.com/office/drawing/2014/main" id="{28E9688F-3902-446C-9F7D-CB2BAEE64C7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65" name="AutoShape 1">
          <a:extLst>
            <a:ext uri="{FF2B5EF4-FFF2-40B4-BE49-F238E27FC236}">
              <a16:creationId xmlns:a16="http://schemas.microsoft.com/office/drawing/2014/main" id="{7F8BAD35-89FD-48EE-A1AB-9E89C58AE37F}"/>
            </a:ext>
          </a:extLst>
        </xdr:cNvPr>
        <xdr:cNvSpPr>
          <a:spLocks noChangeAspect="1" noChangeArrowheads="1"/>
        </xdr:cNvSpPr>
      </xdr:nvSpPr>
      <xdr:spPr bwMode="auto">
        <a:xfrm>
          <a:off x="7473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6" name="Rectangle 65">
          <a:hlinkClick xmlns:r="http://schemas.openxmlformats.org/officeDocument/2006/relationships" r:id="rId1"/>
          <a:extLst>
            <a:ext uri="{FF2B5EF4-FFF2-40B4-BE49-F238E27FC236}">
              <a16:creationId xmlns:a16="http://schemas.microsoft.com/office/drawing/2014/main" id="{4A75C6E8-B995-4A62-B615-C61888131458}"/>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7" name="Picture 1">
          <a:extLst>
            <a:ext uri="{FF2B5EF4-FFF2-40B4-BE49-F238E27FC236}">
              <a16:creationId xmlns:a16="http://schemas.microsoft.com/office/drawing/2014/main" id="{D93D8808-B0F6-4807-BBF6-AF064A7D53C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68" name="AutoShape 1">
          <a:extLst>
            <a:ext uri="{FF2B5EF4-FFF2-40B4-BE49-F238E27FC236}">
              <a16:creationId xmlns:a16="http://schemas.microsoft.com/office/drawing/2014/main" id="{DF50661B-20E9-45BC-9E72-58FD6113753A}"/>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9" name="AutoShape 1">
          <a:extLst>
            <a:ext uri="{FF2B5EF4-FFF2-40B4-BE49-F238E27FC236}">
              <a16:creationId xmlns:a16="http://schemas.microsoft.com/office/drawing/2014/main" id="{DAAA073A-DA93-4B50-8EC4-50E68D864FB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70" name="AutoShape 1">
          <a:extLst>
            <a:ext uri="{FF2B5EF4-FFF2-40B4-BE49-F238E27FC236}">
              <a16:creationId xmlns:a16="http://schemas.microsoft.com/office/drawing/2014/main" id="{587B052C-0153-42E1-A48D-C83CA40C12F7}"/>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1" name="AutoShape 1">
          <a:extLst>
            <a:ext uri="{FF2B5EF4-FFF2-40B4-BE49-F238E27FC236}">
              <a16:creationId xmlns:a16="http://schemas.microsoft.com/office/drawing/2014/main" id="{659B26C5-F25A-4B93-B6A3-25E110D70753}"/>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2" name="AutoShape 1">
          <a:extLst>
            <a:ext uri="{FF2B5EF4-FFF2-40B4-BE49-F238E27FC236}">
              <a16:creationId xmlns:a16="http://schemas.microsoft.com/office/drawing/2014/main" id="{F073748B-C874-45FA-A2E2-DD70B035A2E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3" name="AutoShape 1">
          <a:extLst>
            <a:ext uri="{FF2B5EF4-FFF2-40B4-BE49-F238E27FC236}">
              <a16:creationId xmlns:a16="http://schemas.microsoft.com/office/drawing/2014/main" id="{0D97595C-8C66-4534-AA02-98298B04ED79}"/>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290DD4ED-1E12-43B6-BB83-EC7A2570E93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5" name="Picture 1">
          <a:extLst>
            <a:ext uri="{FF2B5EF4-FFF2-40B4-BE49-F238E27FC236}">
              <a16:creationId xmlns:a16="http://schemas.microsoft.com/office/drawing/2014/main" id="{9B1757DC-BE9E-43B0-B55F-43F02BAB72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76" name="AutoShape 1">
          <a:extLst>
            <a:ext uri="{FF2B5EF4-FFF2-40B4-BE49-F238E27FC236}">
              <a16:creationId xmlns:a16="http://schemas.microsoft.com/office/drawing/2014/main" id="{BD9EFC4D-9AE6-454A-9DB1-A23945202F8E}"/>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52C7DBF2-64B1-4029-9CA0-812E15B6B7A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8" name="Picture 1">
          <a:extLst>
            <a:ext uri="{FF2B5EF4-FFF2-40B4-BE49-F238E27FC236}">
              <a16:creationId xmlns:a16="http://schemas.microsoft.com/office/drawing/2014/main" id="{F849119B-83B3-4465-BC2B-1C58587426F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79" name="AutoShape 1">
          <a:extLst>
            <a:ext uri="{FF2B5EF4-FFF2-40B4-BE49-F238E27FC236}">
              <a16:creationId xmlns:a16="http://schemas.microsoft.com/office/drawing/2014/main" id="{1BC13AEC-3019-4B1D-814C-BEDB5938B14C}"/>
            </a:ext>
          </a:extLst>
        </xdr:cNvPr>
        <xdr:cNvSpPr>
          <a:spLocks noChangeAspect="1" noChangeArrowheads="1"/>
        </xdr:cNvSpPr>
      </xdr:nvSpPr>
      <xdr:spPr bwMode="auto">
        <a:xfrm>
          <a:off x="7473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80" name="AutoShape 1">
          <a:extLst>
            <a:ext uri="{FF2B5EF4-FFF2-40B4-BE49-F238E27FC236}">
              <a16:creationId xmlns:a16="http://schemas.microsoft.com/office/drawing/2014/main" id="{41390D56-D398-413D-992B-8BB28F3D610C}"/>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81" name="AutoShape 1">
          <a:extLst>
            <a:ext uri="{FF2B5EF4-FFF2-40B4-BE49-F238E27FC236}">
              <a16:creationId xmlns:a16="http://schemas.microsoft.com/office/drawing/2014/main" id="{9EA3A3D9-91F5-42AA-B1E3-8CF81A4E3536}"/>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2" name="Rectangle 81">
          <a:hlinkClick xmlns:r="http://schemas.openxmlformats.org/officeDocument/2006/relationships" r:id="rId1"/>
          <a:extLst>
            <a:ext uri="{FF2B5EF4-FFF2-40B4-BE49-F238E27FC236}">
              <a16:creationId xmlns:a16="http://schemas.microsoft.com/office/drawing/2014/main" id="{FAB51ECE-4E04-477B-BB65-DEE97389E42A}"/>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3" name="Picture 1">
          <a:extLst>
            <a:ext uri="{FF2B5EF4-FFF2-40B4-BE49-F238E27FC236}">
              <a16:creationId xmlns:a16="http://schemas.microsoft.com/office/drawing/2014/main" id="{4C12D416-F2EA-4326-8F5C-3C90D64C2AC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84" name="Rectangle 83">
          <a:hlinkClick xmlns:r="http://schemas.openxmlformats.org/officeDocument/2006/relationships" r:id="rId1"/>
          <a:extLst>
            <a:ext uri="{FF2B5EF4-FFF2-40B4-BE49-F238E27FC236}">
              <a16:creationId xmlns:a16="http://schemas.microsoft.com/office/drawing/2014/main" id="{EA76BF82-BFBE-47A8-98B1-711B98008AC0}"/>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5" name="Picture 1">
          <a:extLst>
            <a:ext uri="{FF2B5EF4-FFF2-40B4-BE49-F238E27FC236}">
              <a16:creationId xmlns:a16="http://schemas.microsoft.com/office/drawing/2014/main" id="{967D638A-5636-4513-B7EF-33FF7F7CE4E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86" name="AutoShape 1">
          <a:extLst>
            <a:ext uri="{FF2B5EF4-FFF2-40B4-BE49-F238E27FC236}">
              <a16:creationId xmlns:a16="http://schemas.microsoft.com/office/drawing/2014/main" id="{6BD280F9-9FDD-4738-88AD-D7DA4846EB8B}"/>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7" name="AutoShape 1">
          <a:extLst>
            <a:ext uri="{FF2B5EF4-FFF2-40B4-BE49-F238E27FC236}">
              <a16:creationId xmlns:a16="http://schemas.microsoft.com/office/drawing/2014/main" id="{400A57C0-8694-47DC-8362-C8983D4AE73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88" name="AutoShape 1">
          <a:extLst>
            <a:ext uri="{FF2B5EF4-FFF2-40B4-BE49-F238E27FC236}">
              <a16:creationId xmlns:a16="http://schemas.microsoft.com/office/drawing/2014/main" id="{ADAAE076-2A2A-4949-954E-576F3A6DC3E0}"/>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9" name="AutoShape 1">
          <a:extLst>
            <a:ext uri="{FF2B5EF4-FFF2-40B4-BE49-F238E27FC236}">
              <a16:creationId xmlns:a16="http://schemas.microsoft.com/office/drawing/2014/main" id="{6ADFEA3D-B59D-4751-AD11-A49F42C3CC15}"/>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0" name="AutoShape 1">
          <a:extLst>
            <a:ext uri="{FF2B5EF4-FFF2-40B4-BE49-F238E27FC236}">
              <a16:creationId xmlns:a16="http://schemas.microsoft.com/office/drawing/2014/main" id="{95F7D25B-CE06-46F1-A197-87FF31178833}"/>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1" name="AutoShape 1">
          <a:extLst>
            <a:ext uri="{FF2B5EF4-FFF2-40B4-BE49-F238E27FC236}">
              <a16:creationId xmlns:a16="http://schemas.microsoft.com/office/drawing/2014/main" id="{0426E4CC-3F2C-4DB0-AFD8-21F0028F9D7B}"/>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2" name="Rectangle 91">
          <a:hlinkClick xmlns:r="http://schemas.openxmlformats.org/officeDocument/2006/relationships" r:id="rId1"/>
          <a:extLst>
            <a:ext uri="{FF2B5EF4-FFF2-40B4-BE49-F238E27FC236}">
              <a16:creationId xmlns:a16="http://schemas.microsoft.com/office/drawing/2014/main" id="{B70A9D59-0F37-469A-BEC1-590770915F3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3" name="Picture 1">
          <a:extLst>
            <a:ext uri="{FF2B5EF4-FFF2-40B4-BE49-F238E27FC236}">
              <a16:creationId xmlns:a16="http://schemas.microsoft.com/office/drawing/2014/main" id="{A7F86A1D-F363-4C3D-93BA-5841688003F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94" name="AutoShape 1">
          <a:extLst>
            <a:ext uri="{FF2B5EF4-FFF2-40B4-BE49-F238E27FC236}">
              <a16:creationId xmlns:a16="http://schemas.microsoft.com/office/drawing/2014/main" id="{0211FAEE-FE57-49C3-846B-1C53E8431593}"/>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5" name="Rectangle 94">
          <a:hlinkClick xmlns:r="http://schemas.openxmlformats.org/officeDocument/2006/relationships" r:id="rId1"/>
          <a:extLst>
            <a:ext uri="{FF2B5EF4-FFF2-40B4-BE49-F238E27FC236}">
              <a16:creationId xmlns:a16="http://schemas.microsoft.com/office/drawing/2014/main" id="{F75464BB-9F0B-4CA0-933D-C1862E7F0B03}"/>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6" name="Picture 1">
          <a:extLst>
            <a:ext uri="{FF2B5EF4-FFF2-40B4-BE49-F238E27FC236}">
              <a16:creationId xmlns:a16="http://schemas.microsoft.com/office/drawing/2014/main" id="{4F1C7007-5135-472B-BDBA-F3422CB0A25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97" name="AutoShape 1">
          <a:extLst>
            <a:ext uri="{FF2B5EF4-FFF2-40B4-BE49-F238E27FC236}">
              <a16:creationId xmlns:a16="http://schemas.microsoft.com/office/drawing/2014/main" id="{38BE6688-D76A-496D-9FF1-1913DD9EBE95}"/>
            </a:ext>
          </a:extLst>
        </xdr:cNvPr>
        <xdr:cNvSpPr>
          <a:spLocks noChangeAspect="1" noChangeArrowheads="1"/>
        </xdr:cNvSpPr>
      </xdr:nvSpPr>
      <xdr:spPr bwMode="auto">
        <a:xfrm>
          <a:off x="7473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8" name="Rectangle 97">
          <a:hlinkClick xmlns:r="http://schemas.openxmlformats.org/officeDocument/2006/relationships" r:id="rId1"/>
          <a:extLst>
            <a:ext uri="{FF2B5EF4-FFF2-40B4-BE49-F238E27FC236}">
              <a16:creationId xmlns:a16="http://schemas.microsoft.com/office/drawing/2014/main" id="{13CFBD3C-584D-4826-BD30-2039E44880B9}"/>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9" name="Picture 1">
          <a:extLst>
            <a:ext uri="{FF2B5EF4-FFF2-40B4-BE49-F238E27FC236}">
              <a16:creationId xmlns:a16="http://schemas.microsoft.com/office/drawing/2014/main" id="{9EF565EA-CACA-4064-B259-D28BF47DA7B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00" name="AutoShape 1">
          <a:extLst>
            <a:ext uri="{FF2B5EF4-FFF2-40B4-BE49-F238E27FC236}">
              <a16:creationId xmlns:a16="http://schemas.microsoft.com/office/drawing/2014/main" id="{3DD4C0C5-5C93-4418-8538-775464ED480B}"/>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1" name="AutoShape 1">
          <a:extLst>
            <a:ext uri="{FF2B5EF4-FFF2-40B4-BE49-F238E27FC236}">
              <a16:creationId xmlns:a16="http://schemas.microsoft.com/office/drawing/2014/main" id="{22691B4E-923B-4970-AD8F-596B7B7AF1FB}"/>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02" name="AutoShape 1">
          <a:extLst>
            <a:ext uri="{FF2B5EF4-FFF2-40B4-BE49-F238E27FC236}">
              <a16:creationId xmlns:a16="http://schemas.microsoft.com/office/drawing/2014/main" id="{9C941FEC-A330-4644-8C87-6EAD0E9130B3}"/>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3" name="AutoShape 1">
          <a:extLst>
            <a:ext uri="{FF2B5EF4-FFF2-40B4-BE49-F238E27FC236}">
              <a16:creationId xmlns:a16="http://schemas.microsoft.com/office/drawing/2014/main" id="{BEE045B4-C0AC-4F81-A176-B71C0024C02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4" name="AutoShape 1">
          <a:extLst>
            <a:ext uri="{FF2B5EF4-FFF2-40B4-BE49-F238E27FC236}">
              <a16:creationId xmlns:a16="http://schemas.microsoft.com/office/drawing/2014/main" id="{6074DE94-CD25-412A-8685-53D92548234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5" name="AutoShape 1">
          <a:extLst>
            <a:ext uri="{FF2B5EF4-FFF2-40B4-BE49-F238E27FC236}">
              <a16:creationId xmlns:a16="http://schemas.microsoft.com/office/drawing/2014/main" id="{D914B637-E56B-44FA-B419-E64B31AD1919}"/>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B7F48146-1351-45B0-9A55-E2C07991F5C0}"/>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7" name="Picture 1">
          <a:extLst>
            <a:ext uri="{FF2B5EF4-FFF2-40B4-BE49-F238E27FC236}">
              <a16:creationId xmlns:a16="http://schemas.microsoft.com/office/drawing/2014/main" id="{A8221CEF-63A3-4531-846C-02A74792E0D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08" name="AutoShape 1">
          <a:extLst>
            <a:ext uri="{FF2B5EF4-FFF2-40B4-BE49-F238E27FC236}">
              <a16:creationId xmlns:a16="http://schemas.microsoft.com/office/drawing/2014/main" id="{A185591D-1F0F-438F-8E05-8DB529D28318}"/>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9" name="Rectangle 108">
          <a:hlinkClick xmlns:r="http://schemas.openxmlformats.org/officeDocument/2006/relationships" r:id="rId1"/>
          <a:extLst>
            <a:ext uri="{FF2B5EF4-FFF2-40B4-BE49-F238E27FC236}">
              <a16:creationId xmlns:a16="http://schemas.microsoft.com/office/drawing/2014/main" id="{D7631B74-7FAA-4185-9A74-456ECC2D0BFE}"/>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0" name="Picture 1">
          <a:extLst>
            <a:ext uri="{FF2B5EF4-FFF2-40B4-BE49-F238E27FC236}">
              <a16:creationId xmlns:a16="http://schemas.microsoft.com/office/drawing/2014/main" id="{B85FD40C-A274-4747-922E-412CB1F4CC6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11" name="AutoShape 1">
          <a:extLst>
            <a:ext uri="{FF2B5EF4-FFF2-40B4-BE49-F238E27FC236}">
              <a16:creationId xmlns:a16="http://schemas.microsoft.com/office/drawing/2014/main" id="{3C6D10E9-8E2D-4637-A331-878AE7C8F6C8}"/>
            </a:ext>
          </a:extLst>
        </xdr:cNvPr>
        <xdr:cNvSpPr>
          <a:spLocks noChangeAspect="1" noChangeArrowheads="1"/>
        </xdr:cNvSpPr>
      </xdr:nvSpPr>
      <xdr:spPr bwMode="auto">
        <a:xfrm>
          <a:off x="7473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12" name="AutoShape 1">
          <a:extLst>
            <a:ext uri="{FF2B5EF4-FFF2-40B4-BE49-F238E27FC236}">
              <a16:creationId xmlns:a16="http://schemas.microsoft.com/office/drawing/2014/main" id="{C7263534-A6A9-4BE1-8459-E7589984646A}"/>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13" name="AutoShape 1">
          <a:extLst>
            <a:ext uri="{FF2B5EF4-FFF2-40B4-BE49-F238E27FC236}">
              <a16:creationId xmlns:a16="http://schemas.microsoft.com/office/drawing/2014/main" id="{1F1D1CD0-5575-4A60-989E-64CD96F12AAF}"/>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14" name="Rectangle 113">
          <a:hlinkClick xmlns:r="http://schemas.openxmlformats.org/officeDocument/2006/relationships" r:id="rId1"/>
          <a:extLst>
            <a:ext uri="{FF2B5EF4-FFF2-40B4-BE49-F238E27FC236}">
              <a16:creationId xmlns:a16="http://schemas.microsoft.com/office/drawing/2014/main" id="{81B6A092-D56B-487F-B884-427248DE0139}"/>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5" name="Picture 1">
          <a:extLst>
            <a:ext uri="{FF2B5EF4-FFF2-40B4-BE49-F238E27FC236}">
              <a16:creationId xmlns:a16="http://schemas.microsoft.com/office/drawing/2014/main" id="{A9C47794-759A-4F87-892E-743887236F9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16" name="Rectangle 115">
          <a:hlinkClick xmlns:r="http://schemas.openxmlformats.org/officeDocument/2006/relationships" r:id="rId1"/>
          <a:extLst>
            <a:ext uri="{FF2B5EF4-FFF2-40B4-BE49-F238E27FC236}">
              <a16:creationId xmlns:a16="http://schemas.microsoft.com/office/drawing/2014/main" id="{EB2292FE-70F7-425C-8FBE-F0A83E8152B2}"/>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7" name="Picture 1">
          <a:extLst>
            <a:ext uri="{FF2B5EF4-FFF2-40B4-BE49-F238E27FC236}">
              <a16:creationId xmlns:a16="http://schemas.microsoft.com/office/drawing/2014/main" id="{B028EC8A-6349-4D8F-93DE-2E379E29FC2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18" name="AutoShape 1">
          <a:extLst>
            <a:ext uri="{FF2B5EF4-FFF2-40B4-BE49-F238E27FC236}">
              <a16:creationId xmlns:a16="http://schemas.microsoft.com/office/drawing/2014/main" id="{79A18C54-765A-4767-8A6E-A5F1C3CAB44F}"/>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9" name="AutoShape 1">
          <a:extLst>
            <a:ext uri="{FF2B5EF4-FFF2-40B4-BE49-F238E27FC236}">
              <a16:creationId xmlns:a16="http://schemas.microsoft.com/office/drawing/2014/main" id="{6B23F1C1-2682-4B51-9B9B-CA07363E1E16}"/>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20" name="AutoShape 1">
          <a:extLst>
            <a:ext uri="{FF2B5EF4-FFF2-40B4-BE49-F238E27FC236}">
              <a16:creationId xmlns:a16="http://schemas.microsoft.com/office/drawing/2014/main" id="{02A99F74-268E-479F-8F51-09956A692910}"/>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1" name="AutoShape 1">
          <a:extLst>
            <a:ext uri="{FF2B5EF4-FFF2-40B4-BE49-F238E27FC236}">
              <a16:creationId xmlns:a16="http://schemas.microsoft.com/office/drawing/2014/main" id="{1FD3913F-A6B9-40FE-BD8D-7FD66A7B82AD}"/>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2" name="AutoShape 1">
          <a:extLst>
            <a:ext uri="{FF2B5EF4-FFF2-40B4-BE49-F238E27FC236}">
              <a16:creationId xmlns:a16="http://schemas.microsoft.com/office/drawing/2014/main" id="{B6244F3B-EEB9-48BE-8D91-0E024FF1F83A}"/>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3" name="AutoShape 1">
          <a:extLst>
            <a:ext uri="{FF2B5EF4-FFF2-40B4-BE49-F238E27FC236}">
              <a16:creationId xmlns:a16="http://schemas.microsoft.com/office/drawing/2014/main" id="{4B9156CF-9E74-4924-9E96-11488C9EA087}"/>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4" name="Rectangle 123">
          <a:hlinkClick xmlns:r="http://schemas.openxmlformats.org/officeDocument/2006/relationships" r:id="rId1"/>
          <a:extLst>
            <a:ext uri="{FF2B5EF4-FFF2-40B4-BE49-F238E27FC236}">
              <a16:creationId xmlns:a16="http://schemas.microsoft.com/office/drawing/2014/main" id="{B3CB8BA6-CB17-4F7D-B4B9-81E93FCC98E4}"/>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5" name="Picture 1">
          <a:extLst>
            <a:ext uri="{FF2B5EF4-FFF2-40B4-BE49-F238E27FC236}">
              <a16:creationId xmlns:a16="http://schemas.microsoft.com/office/drawing/2014/main" id="{85061F40-DE3A-4D72-9307-78B9056FED0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26" name="AutoShape 1">
          <a:extLst>
            <a:ext uri="{FF2B5EF4-FFF2-40B4-BE49-F238E27FC236}">
              <a16:creationId xmlns:a16="http://schemas.microsoft.com/office/drawing/2014/main" id="{E193E195-8BF2-4E3E-ADA7-181DECA241CB}"/>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7" name="Rectangle 126">
          <a:hlinkClick xmlns:r="http://schemas.openxmlformats.org/officeDocument/2006/relationships" r:id="rId1"/>
          <a:extLst>
            <a:ext uri="{FF2B5EF4-FFF2-40B4-BE49-F238E27FC236}">
              <a16:creationId xmlns:a16="http://schemas.microsoft.com/office/drawing/2014/main" id="{90876D2C-0BBE-4621-9D31-02F0C4A1BF5D}"/>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8" name="Picture 1">
          <a:extLst>
            <a:ext uri="{FF2B5EF4-FFF2-40B4-BE49-F238E27FC236}">
              <a16:creationId xmlns:a16="http://schemas.microsoft.com/office/drawing/2014/main" id="{F2350E35-6225-4DD5-8A38-80607AA3679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129" name="AutoShape 1">
          <a:extLst>
            <a:ext uri="{FF2B5EF4-FFF2-40B4-BE49-F238E27FC236}">
              <a16:creationId xmlns:a16="http://schemas.microsoft.com/office/drawing/2014/main" id="{22C2BC46-DF18-4033-8654-7642825D98D0}"/>
            </a:ext>
          </a:extLst>
        </xdr:cNvPr>
        <xdr:cNvSpPr>
          <a:spLocks noChangeAspect="1" noChangeArrowheads="1"/>
        </xdr:cNvSpPr>
      </xdr:nvSpPr>
      <xdr:spPr bwMode="auto">
        <a:xfrm>
          <a:off x="6584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30" name="AutoShape 1">
          <a:extLst>
            <a:ext uri="{FF2B5EF4-FFF2-40B4-BE49-F238E27FC236}">
              <a16:creationId xmlns:a16="http://schemas.microsoft.com/office/drawing/2014/main" id="{39F9073B-9C16-4705-BDCE-27FBEA658C1D}"/>
            </a:ext>
          </a:extLst>
        </xdr:cNvPr>
        <xdr:cNvSpPr>
          <a:spLocks noChangeAspect="1" noChangeArrowheads="1"/>
        </xdr:cNvSpPr>
      </xdr:nvSpPr>
      <xdr:spPr bwMode="auto">
        <a:xfrm>
          <a:off x="6584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31" name="AutoShape 1">
          <a:extLst>
            <a:ext uri="{FF2B5EF4-FFF2-40B4-BE49-F238E27FC236}">
              <a16:creationId xmlns:a16="http://schemas.microsoft.com/office/drawing/2014/main" id="{455C0591-CAE2-4B1C-A58D-670BED4A5097}"/>
            </a:ext>
          </a:extLst>
        </xdr:cNvPr>
        <xdr:cNvSpPr>
          <a:spLocks noChangeAspect="1" noChangeArrowheads="1"/>
        </xdr:cNvSpPr>
      </xdr:nvSpPr>
      <xdr:spPr bwMode="auto">
        <a:xfrm>
          <a:off x="6584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32" name="AutoShape 1">
          <a:extLst>
            <a:ext uri="{FF2B5EF4-FFF2-40B4-BE49-F238E27FC236}">
              <a16:creationId xmlns:a16="http://schemas.microsoft.com/office/drawing/2014/main" id="{10783CFC-A5D7-4137-B6D2-4F8BD1229686}"/>
            </a:ext>
          </a:extLst>
        </xdr:cNvPr>
        <xdr:cNvSpPr>
          <a:spLocks noChangeAspect="1" noChangeArrowheads="1"/>
        </xdr:cNvSpPr>
      </xdr:nvSpPr>
      <xdr:spPr bwMode="auto">
        <a:xfrm>
          <a:off x="6584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3" name="Rectangle 132">
          <a:hlinkClick xmlns:r="http://schemas.openxmlformats.org/officeDocument/2006/relationships" r:id="rId1"/>
          <a:extLst>
            <a:ext uri="{FF2B5EF4-FFF2-40B4-BE49-F238E27FC236}">
              <a16:creationId xmlns:a16="http://schemas.microsoft.com/office/drawing/2014/main" id="{ABBA337E-5B41-43CC-BE39-26BB5695FD0A}"/>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4" name="Picture 1">
          <a:extLst>
            <a:ext uri="{FF2B5EF4-FFF2-40B4-BE49-F238E27FC236}">
              <a16:creationId xmlns:a16="http://schemas.microsoft.com/office/drawing/2014/main" id="{E664F6B9-D999-4AF6-8FFE-16782D0FE9E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35" name="AutoShape 1">
          <a:extLst>
            <a:ext uri="{FF2B5EF4-FFF2-40B4-BE49-F238E27FC236}">
              <a16:creationId xmlns:a16="http://schemas.microsoft.com/office/drawing/2014/main" id="{4B1480E1-4EDF-4BBE-A593-09EFA90FBCF6}"/>
            </a:ext>
          </a:extLst>
        </xdr:cNvPr>
        <xdr:cNvSpPr>
          <a:spLocks noChangeAspect="1" noChangeArrowheads="1"/>
        </xdr:cNvSpPr>
      </xdr:nvSpPr>
      <xdr:spPr bwMode="auto">
        <a:xfrm>
          <a:off x="6584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6" name="Rectangle 135">
          <a:hlinkClick xmlns:r="http://schemas.openxmlformats.org/officeDocument/2006/relationships" r:id="rId1"/>
          <a:extLst>
            <a:ext uri="{FF2B5EF4-FFF2-40B4-BE49-F238E27FC236}">
              <a16:creationId xmlns:a16="http://schemas.microsoft.com/office/drawing/2014/main" id="{80934A1F-5EDC-418E-BA96-446250A13B2A}"/>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7" name="Picture 1">
          <a:extLst>
            <a:ext uri="{FF2B5EF4-FFF2-40B4-BE49-F238E27FC236}">
              <a16:creationId xmlns:a16="http://schemas.microsoft.com/office/drawing/2014/main" id="{8E754655-4F9A-40A4-BB3A-A0BFA0DA3C3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38" name="AutoShape 1">
          <a:extLst>
            <a:ext uri="{FF2B5EF4-FFF2-40B4-BE49-F238E27FC236}">
              <a16:creationId xmlns:a16="http://schemas.microsoft.com/office/drawing/2014/main" id="{23320CEA-A365-4717-9181-198C3E966B3E}"/>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9" name="AutoShape 1">
          <a:extLst>
            <a:ext uri="{FF2B5EF4-FFF2-40B4-BE49-F238E27FC236}">
              <a16:creationId xmlns:a16="http://schemas.microsoft.com/office/drawing/2014/main" id="{C8258D5E-BD60-4027-BBD9-93B3F797D915}"/>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40" name="AutoShape 1">
          <a:extLst>
            <a:ext uri="{FF2B5EF4-FFF2-40B4-BE49-F238E27FC236}">
              <a16:creationId xmlns:a16="http://schemas.microsoft.com/office/drawing/2014/main" id="{D008A55C-D63C-4F80-A4D3-7012127019BD}"/>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1" name="AutoShape 1">
          <a:extLst>
            <a:ext uri="{FF2B5EF4-FFF2-40B4-BE49-F238E27FC236}">
              <a16:creationId xmlns:a16="http://schemas.microsoft.com/office/drawing/2014/main" id="{3704A066-26EB-49AE-BDA3-DB507A7C7AAB}"/>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2" name="AutoShape 1">
          <a:extLst>
            <a:ext uri="{FF2B5EF4-FFF2-40B4-BE49-F238E27FC236}">
              <a16:creationId xmlns:a16="http://schemas.microsoft.com/office/drawing/2014/main" id="{7CCC67CD-2A26-4B0D-AED8-B6A1E3F94097}"/>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3" name="AutoShape 1">
          <a:extLst>
            <a:ext uri="{FF2B5EF4-FFF2-40B4-BE49-F238E27FC236}">
              <a16:creationId xmlns:a16="http://schemas.microsoft.com/office/drawing/2014/main" id="{34090F90-F279-40A7-AE8B-5BCB7EAC8AAA}"/>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4" name="Rectangle 143">
          <a:hlinkClick xmlns:r="http://schemas.openxmlformats.org/officeDocument/2006/relationships" r:id="rId1"/>
          <a:extLst>
            <a:ext uri="{FF2B5EF4-FFF2-40B4-BE49-F238E27FC236}">
              <a16:creationId xmlns:a16="http://schemas.microsoft.com/office/drawing/2014/main" id="{8280B94B-CE98-4CFD-A911-366CBD3BAA2D}"/>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5" name="Picture 1">
          <a:extLst>
            <a:ext uri="{FF2B5EF4-FFF2-40B4-BE49-F238E27FC236}">
              <a16:creationId xmlns:a16="http://schemas.microsoft.com/office/drawing/2014/main" id="{0DC2B89B-1CEC-42E5-800C-7863E129935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46" name="AutoShape 1">
          <a:extLst>
            <a:ext uri="{FF2B5EF4-FFF2-40B4-BE49-F238E27FC236}">
              <a16:creationId xmlns:a16="http://schemas.microsoft.com/office/drawing/2014/main" id="{1FEE376E-9AF7-4CFF-A134-4D48AC08EA47}"/>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7" name="Rectangle 146">
          <a:hlinkClick xmlns:r="http://schemas.openxmlformats.org/officeDocument/2006/relationships" r:id="rId1"/>
          <a:extLst>
            <a:ext uri="{FF2B5EF4-FFF2-40B4-BE49-F238E27FC236}">
              <a16:creationId xmlns:a16="http://schemas.microsoft.com/office/drawing/2014/main" id="{BF82A251-45C0-4A00-BE60-6AB82599983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8" name="Picture 1">
          <a:extLst>
            <a:ext uri="{FF2B5EF4-FFF2-40B4-BE49-F238E27FC236}">
              <a16:creationId xmlns:a16="http://schemas.microsoft.com/office/drawing/2014/main" id="{C2851498-308D-47E0-B4E3-8BE082B6C49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49" name="AutoShape 1">
          <a:extLst>
            <a:ext uri="{FF2B5EF4-FFF2-40B4-BE49-F238E27FC236}">
              <a16:creationId xmlns:a16="http://schemas.microsoft.com/office/drawing/2014/main" id="{8519A22F-0624-4FFC-9AE1-396EE5808757}"/>
            </a:ext>
          </a:extLst>
        </xdr:cNvPr>
        <xdr:cNvSpPr>
          <a:spLocks noChangeAspect="1" noChangeArrowheads="1"/>
        </xdr:cNvSpPr>
      </xdr:nvSpPr>
      <xdr:spPr bwMode="auto">
        <a:xfrm>
          <a:off x="7473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0" name="Rectangle 149">
          <a:hlinkClick xmlns:r="http://schemas.openxmlformats.org/officeDocument/2006/relationships" r:id="rId1"/>
          <a:extLst>
            <a:ext uri="{FF2B5EF4-FFF2-40B4-BE49-F238E27FC236}">
              <a16:creationId xmlns:a16="http://schemas.microsoft.com/office/drawing/2014/main" id="{601BB0D3-F097-47F3-8C91-DC0BFB0EAEF8}"/>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1" name="Picture 1">
          <a:extLst>
            <a:ext uri="{FF2B5EF4-FFF2-40B4-BE49-F238E27FC236}">
              <a16:creationId xmlns:a16="http://schemas.microsoft.com/office/drawing/2014/main" id="{D77A5C42-6166-41EF-803D-7BCBD4FD703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2" name="AutoShape 1">
          <a:extLst>
            <a:ext uri="{FF2B5EF4-FFF2-40B4-BE49-F238E27FC236}">
              <a16:creationId xmlns:a16="http://schemas.microsoft.com/office/drawing/2014/main" id="{492EDF99-7B7C-4D35-9755-C39BA95E5A19}"/>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3" name="AutoShape 1">
          <a:extLst>
            <a:ext uri="{FF2B5EF4-FFF2-40B4-BE49-F238E27FC236}">
              <a16:creationId xmlns:a16="http://schemas.microsoft.com/office/drawing/2014/main" id="{3A1C67A4-4417-4843-8491-36C394A84A4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4" name="AutoShape 1">
          <a:extLst>
            <a:ext uri="{FF2B5EF4-FFF2-40B4-BE49-F238E27FC236}">
              <a16:creationId xmlns:a16="http://schemas.microsoft.com/office/drawing/2014/main" id="{20276F27-FB75-48BB-A6DA-0A7AD86BA49F}"/>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5" name="AutoShape 1">
          <a:extLst>
            <a:ext uri="{FF2B5EF4-FFF2-40B4-BE49-F238E27FC236}">
              <a16:creationId xmlns:a16="http://schemas.microsoft.com/office/drawing/2014/main" id="{F6B3A172-BAAF-47FB-BF92-891CA18C0B7D}"/>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6" name="AutoShape 1">
          <a:extLst>
            <a:ext uri="{FF2B5EF4-FFF2-40B4-BE49-F238E27FC236}">
              <a16:creationId xmlns:a16="http://schemas.microsoft.com/office/drawing/2014/main" id="{9A0B7349-C2DF-456F-A89C-C6B63CBE886A}"/>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7" name="AutoShape 1">
          <a:extLst>
            <a:ext uri="{FF2B5EF4-FFF2-40B4-BE49-F238E27FC236}">
              <a16:creationId xmlns:a16="http://schemas.microsoft.com/office/drawing/2014/main" id="{9200347D-9B5A-46DE-8698-0FCB3926F882}"/>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8" name="Rectangle 157">
          <a:hlinkClick xmlns:r="http://schemas.openxmlformats.org/officeDocument/2006/relationships" r:id="rId1"/>
          <a:extLst>
            <a:ext uri="{FF2B5EF4-FFF2-40B4-BE49-F238E27FC236}">
              <a16:creationId xmlns:a16="http://schemas.microsoft.com/office/drawing/2014/main" id="{B69AEB8F-F49E-47F4-8679-877D84461806}"/>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9" name="Picture 1">
          <a:extLst>
            <a:ext uri="{FF2B5EF4-FFF2-40B4-BE49-F238E27FC236}">
              <a16:creationId xmlns:a16="http://schemas.microsoft.com/office/drawing/2014/main" id="{93CFF3C2-8E33-40A0-A028-5BCAF3AB59A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60" name="AutoShape 1">
          <a:extLst>
            <a:ext uri="{FF2B5EF4-FFF2-40B4-BE49-F238E27FC236}">
              <a16:creationId xmlns:a16="http://schemas.microsoft.com/office/drawing/2014/main" id="{66519214-5912-4483-A0C0-FEE73FAB0012}"/>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1" name="Rectangle 160">
          <a:hlinkClick xmlns:r="http://schemas.openxmlformats.org/officeDocument/2006/relationships" r:id="rId1"/>
          <a:extLst>
            <a:ext uri="{FF2B5EF4-FFF2-40B4-BE49-F238E27FC236}">
              <a16:creationId xmlns:a16="http://schemas.microsoft.com/office/drawing/2014/main" id="{85DF02AC-60FA-420B-85AC-A0F902C4B33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2" name="Picture 1">
          <a:extLst>
            <a:ext uri="{FF2B5EF4-FFF2-40B4-BE49-F238E27FC236}">
              <a16:creationId xmlns:a16="http://schemas.microsoft.com/office/drawing/2014/main" id="{81A7EF6F-2059-432C-AF8B-1B388EA6F54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63" name="AutoShape 1">
          <a:extLst>
            <a:ext uri="{FF2B5EF4-FFF2-40B4-BE49-F238E27FC236}">
              <a16:creationId xmlns:a16="http://schemas.microsoft.com/office/drawing/2014/main" id="{756369D7-A954-4A6A-BC31-51C3628071B6}"/>
            </a:ext>
          </a:extLst>
        </xdr:cNvPr>
        <xdr:cNvSpPr>
          <a:spLocks noChangeAspect="1" noChangeArrowheads="1"/>
        </xdr:cNvSpPr>
      </xdr:nvSpPr>
      <xdr:spPr bwMode="auto">
        <a:xfrm>
          <a:off x="7473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64" name="AutoShape 1">
          <a:extLst>
            <a:ext uri="{FF2B5EF4-FFF2-40B4-BE49-F238E27FC236}">
              <a16:creationId xmlns:a16="http://schemas.microsoft.com/office/drawing/2014/main" id="{FC46A6B0-E28C-4E95-9269-269A8A512BA1}"/>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65" name="AutoShape 1">
          <a:extLst>
            <a:ext uri="{FF2B5EF4-FFF2-40B4-BE49-F238E27FC236}">
              <a16:creationId xmlns:a16="http://schemas.microsoft.com/office/drawing/2014/main" id="{0170271E-60BC-479F-A6FE-60907A16CB9C}"/>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6" name="Rectangle 165">
          <a:hlinkClick xmlns:r="http://schemas.openxmlformats.org/officeDocument/2006/relationships" r:id="rId1"/>
          <a:extLst>
            <a:ext uri="{FF2B5EF4-FFF2-40B4-BE49-F238E27FC236}">
              <a16:creationId xmlns:a16="http://schemas.microsoft.com/office/drawing/2014/main" id="{3460B90D-1F7C-4FD9-9AD0-7887484D2F9E}"/>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7" name="Picture 1">
          <a:extLst>
            <a:ext uri="{FF2B5EF4-FFF2-40B4-BE49-F238E27FC236}">
              <a16:creationId xmlns:a16="http://schemas.microsoft.com/office/drawing/2014/main" id="{A88E8B05-DF14-4020-A04D-1EA9E3E725F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68" name="Rectangle 167">
          <a:hlinkClick xmlns:r="http://schemas.openxmlformats.org/officeDocument/2006/relationships" r:id="rId1"/>
          <a:extLst>
            <a:ext uri="{FF2B5EF4-FFF2-40B4-BE49-F238E27FC236}">
              <a16:creationId xmlns:a16="http://schemas.microsoft.com/office/drawing/2014/main" id="{98A89748-6009-4733-85D2-6B5FFF00EB87}"/>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9" name="Picture 1">
          <a:extLst>
            <a:ext uri="{FF2B5EF4-FFF2-40B4-BE49-F238E27FC236}">
              <a16:creationId xmlns:a16="http://schemas.microsoft.com/office/drawing/2014/main" id="{907554E8-A92D-4D78-89B9-D5E77BEE838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70" name="AutoShape 1">
          <a:extLst>
            <a:ext uri="{FF2B5EF4-FFF2-40B4-BE49-F238E27FC236}">
              <a16:creationId xmlns:a16="http://schemas.microsoft.com/office/drawing/2014/main" id="{0DEC551E-F19D-4A05-B29C-A73EBF48F5A5}"/>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1" name="AutoShape 1">
          <a:extLst>
            <a:ext uri="{FF2B5EF4-FFF2-40B4-BE49-F238E27FC236}">
              <a16:creationId xmlns:a16="http://schemas.microsoft.com/office/drawing/2014/main" id="{2D21B284-C5E1-4E48-8105-5B1408AE753E}"/>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72" name="AutoShape 1">
          <a:extLst>
            <a:ext uri="{FF2B5EF4-FFF2-40B4-BE49-F238E27FC236}">
              <a16:creationId xmlns:a16="http://schemas.microsoft.com/office/drawing/2014/main" id="{F530D45D-846A-487F-AEC5-496B8819A1D1}"/>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3" name="AutoShape 1">
          <a:extLst>
            <a:ext uri="{FF2B5EF4-FFF2-40B4-BE49-F238E27FC236}">
              <a16:creationId xmlns:a16="http://schemas.microsoft.com/office/drawing/2014/main" id="{8C1EC130-1235-44D2-AB58-F6EC7E96B76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4" name="AutoShape 1">
          <a:extLst>
            <a:ext uri="{FF2B5EF4-FFF2-40B4-BE49-F238E27FC236}">
              <a16:creationId xmlns:a16="http://schemas.microsoft.com/office/drawing/2014/main" id="{B1F08143-90B9-4679-8625-CEC90F75D76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5" name="AutoShape 1">
          <a:extLst>
            <a:ext uri="{FF2B5EF4-FFF2-40B4-BE49-F238E27FC236}">
              <a16:creationId xmlns:a16="http://schemas.microsoft.com/office/drawing/2014/main" id="{79779FCD-2253-4905-8C90-D0FA26D35A2B}"/>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6" name="Rectangle 175">
          <a:hlinkClick xmlns:r="http://schemas.openxmlformats.org/officeDocument/2006/relationships" r:id="rId1"/>
          <a:extLst>
            <a:ext uri="{FF2B5EF4-FFF2-40B4-BE49-F238E27FC236}">
              <a16:creationId xmlns:a16="http://schemas.microsoft.com/office/drawing/2014/main" id="{EFF382A7-52B6-452B-8B9D-865D3EAD2D42}"/>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7" name="Picture 1">
          <a:extLst>
            <a:ext uri="{FF2B5EF4-FFF2-40B4-BE49-F238E27FC236}">
              <a16:creationId xmlns:a16="http://schemas.microsoft.com/office/drawing/2014/main" id="{65D92297-05FA-4FFA-B47A-66352C7C70A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78" name="AutoShape 1">
          <a:extLst>
            <a:ext uri="{FF2B5EF4-FFF2-40B4-BE49-F238E27FC236}">
              <a16:creationId xmlns:a16="http://schemas.microsoft.com/office/drawing/2014/main" id="{11CDD262-C766-4AEC-B61F-27B08F8942CA}"/>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9" name="Rectangle 178">
          <a:hlinkClick xmlns:r="http://schemas.openxmlformats.org/officeDocument/2006/relationships" r:id="rId1"/>
          <a:extLst>
            <a:ext uri="{FF2B5EF4-FFF2-40B4-BE49-F238E27FC236}">
              <a16:creationId xmlns:a16="http://schemas.microsoft.com/office/drawing/2014/main" id="{C1D8CFB6-0F3E-46BE-BFAD-56BF11563D4A}"/>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0" name="Picture 1">
          <a:extLst>
            <a:ext uri="{FF2B5EF4-FFF2-40B4-BE49-F238E27FC236}">
              <a16:creationId xmlns:a16="http://schemas.microsoft.com/office/drawing/2014/main" id="{3E302112-2AB8-40FB-9572-9369560F13A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81" name="AutoShape 1">
          <a:extLst>
            <a:ext uri="{FF2B5EF4-FFF2-40B4-BE49-F238E27FC236}">
              <a16:creationId xmlns:a16="http://schemas.microsoft.com/office/drawing/2014/main" id="{D65D5420-54EC-4D8A-B2C1-C8BDC7DB82A2}"/>
            </a:ext>
          </a:extLst>
        </xdr:cNvPr>
        <xdr:cNvSpPr>
          <a:spLocks noChangeAspect="1" noChangeArrowheads="1"/>
        </xdr:cNvSpPr>
      </xdr:nvSpPr>
      <xdr:spPr bwMode="auto">
        <a:xfrm>
          <a:off x="7473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82" name="Rectangle 181">
          <a:hlinkClick xmlns:r="http://schemas.openxmlformats.org/officeDocument/2006/relationships" r:id="rId1"/>
          <a:extLst>
            <a:ext uri="{FF2B5EF4-FFF2-40B4-BE49-F238E27FC236}">
              <a16:creationId xmlns:a16="http://schemas.microsoft.com/office/drawing/2014/main" id="{C4EEE2E1-C6C7-4A35-8B13-CD891B6855D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3" name="Picture 1">
          <a:extLst>
            <a:ext uri="{FF2B5EF4-FFF2-40B4-BE49-F238E27FC236}">
              <a16:creationId xmlns:a16="http://schemas.microsoft.com/office/drawing/2014/main" id="{E343F9F5-2E1E-4B8A-851F-E44FDF16D68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4" name="AutoShape 1">
          <a:extLst>
            <a:ext uri="{FF2B5EF4-FFF2-40B4-BE49-F238E27FC236}">
              <a16:creationId xmlns:a16="http://schemas.microsoft.com/office/drawing/2014/main" id="{ED5FFA32-7C2D-4747-9E59-6355B3E59D8F}"/>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5" name="AutoShape 1">
          <a:extLst>
            <a:ext uri="{FF2B5EF4-FFF2-40B4-BE49-F238E27FC236}">
              <a16:creationId xmlns:a16="http://schemas.microsoft.com/office/drawing/2014/main" id="{5893177E-7AA2-4FC2-8912-6198446626D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6" name="AutoShape 1">
          <a:extLst>
            <a:ext uri="{FF2B5EF4-FFF2-40B4-BE49-F238E27FC236}">
              <a16:creationId xmlns:a16="http://schemas.microsoft.com/office/drawing/2014/main" id="{97922F94-E1C9-444E-8D36-7D07BF63DD91}"/>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7" name="AutoShape 1">
          <a:extLst>
            <a:ext uri="{FF2B5EF4-FFF2-40B4-BE49-F238E27FC236}">
              <a16:creationId xmlns:a16="http://schemas.microsoft.com/office/drawing/2014/main" id="{E262AFCA-3A4A-4D75-8C91-F43EBDBE757D}"/>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8" name="AutoShape 1">
          <a:extLst>
            <a:ext uri="{FF2B5EF4-FFF2-40B4-BE49-F238E27FC236}">
              <a16:creationId xmlns:a16="http://schemas.microsoft.com/office/drawing/2014/main" id="{18EB096D-0045-4705-B2F5-060ED3CFB47F}"/>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9" name="AutoShape 1">
          <a:extLst>
            <a:ext uri="{FF2B5EF4-FFF2-40B4-BE49-F238E27FC236}">
              <a16:creationId xmlns:a16="http://schemas.microsoft.com/office/drawing/2014/main" id="{28157ECD-59F8-4A68-84C6-93DC254748C6}"/>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0" name="Rectangle 189">
          <a:hlinkClick xmlns:r="http://schemas.openxmlformats.org/officeDocument/2006/relationships" r:id="rId1"/>
          <a:extLst>
            <a:ext uri="{FF2B5EF4-FFF2-40B4-BE49-F238E27FC236}">
              <a16:creationId xmlns:a16="http://schemas.microsoft.com/office/drawing/2014/main" id="{509E29EB-CFFA-4584-A9B3-45A11FE0A677}"/>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1" name="Picture 1">
          <a:extLst>
            <a:ext uri="{FF2B5EF4-FFF2-40B4-BE49-F238E27FC236}">
              <a16:creationId xmlns:a16="http://schemas.microsoft.com/office/drawing/2014/main" id="{D51F3AF2-E6BC-4330-AB39-FF4B8E312EB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92" name="AutoShape 1">
          <a:extLst>
            <a:ext uri="{FF2B5EF4-FFF2-40B4-BE49-F238E27FC236}">
              <a16:creationId xmlns:a16="http://schemas.microsoft.com/office/drawing/2014/main" id="{EB6BF285-89D6-4A6F-A8FA-7502BD5F8A05}"/>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3" name="Rectangle 192">
          <a:hlinkClick xmlns:r="http://schemas.openxmlformats.org/officeDocument/2006/relationships" r:id="rId1"/>
          <a:extLst>
            <a:ext uri="{FF2B5EF4-FFF2-40B4-BE49-F238E27FC236}">
              <a16:creationId xmlns:a16="http://schemas.microsoft.com/office/drawing/2014/main" id="{BDD1897A-432D-4F07-B48A-950B37CF40E6}"/>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4" name="Picture 1">
          <a:extLst>
            <a:ext uri="{FF2B5EF4-FFF2-40B4-BE49-F238E27FC236}">
              <a16:creationId xmlns:a16="http://schemas.microsoft.com/office/drawing/2014/main" id="{89633F7A-8F4E-4717-98C2-9A77C8E6441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95" name="AutoShape 1">
          <a:extLst>
            <a:ext uri="{FF2B5EF4-FFF2-40B4-BE49-F238E27FC236}">
              <a16:creationId xmlns:a16="http://schemas.microsoft.com/office/drawing/2014/main" id="{B8D877A7-7610-4145-8068-3EE5D91A4BEA}"/>
            </a:ext>
          </a:extLst>
        </xdr:cNvPr>
        <xdr:cNvSpPr>
          <a:spLocks noChangeAspect="1" noChangeArrowheads="1"/>
        </xdr:cNvSpPr>
      </xdr:nvSpPr>
      <xdr:spPr bwMode="auto">
        <a:xfrm>
          <a:off x="7473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96" name="AutoShape 1">
          <a:extLst>
            <a:ext uri="{FF2B5EF4-FFF2-40B4-BE49-F238E27FC236}">
              <a16:creationId xmlns:a16="http://schemas.microsoft.com/office/drawing/2014/main" id="{DA7C33C2-B6D4-4B86-AD05-9865B76033BE}"/>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97" name="AutoShape 1">
          <a:extLst>
            <a:ext uri="{FF2B5EF4-FFF2-40B4-BE49-F238E27FC236}">
              <a16:creationId xmlns:a16="http://schemas.microsoft.com/office/drawing/2014/main" id="{B8EA7BDD-ED70-436E-A901-22CE103E7A89}"/>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8" name="Rectangle 197">
          <a:hlinkClick xmlns:r="http://schemas.openxmlformats.org/officeDocument/2006/relationships" r:id="rId1"/>
          <a:extLst>
            <a:ext uri="{FF2B5EF4-FFF2-40B4-BE49-F238E27FC236}">
              <a16:creationId xmlns:a16="http://schemas.microsoft.com/office/drawing/2014/main" id="{724B7EFE-A3E2-4F04-A56F-9E81513B1E46}"/>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9" name="Picture 1">
          <a:extLst>
            <a:ext uri="{FF2B5EF4-FFF2-40B4-BE49-F238E27FC236}">
              <a16:creationId xmlns:a16="http://schemas.microsoft.com/office/drawing/2014/main" id="{1559AFC3-2335-4DF2-831D-CB97EF99F2A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00" name="Rectangle 199">
          <a:hlinkClick xmlns:r="http://schemas.openxmlformats.org/officeDocument/2006/relationships" r:id="rId1"/>
          <a:extLst>
            <a:ext uri="{FF2B5EF4-FFF2-40B4-BE49-F238E27FC236}">
              <a16:creationId xmlns:a16="http://schemas.microsoft.com/office/drawing/2014/main" id="{D2EEDA52-646C-4C44-AF02-C0A21D5D9AAE}"/>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1" name="Picture 1">
          <a:extLst>
            <a:ext uri="{FF2B5EF4-FFF2-40B4-BE49-F238E27FC236}">
              <a16:creationId xmlns:a16="http://schemas.microsoft.com/office/drawing/2014/main" id="{77945FC6-81DC-4A2E-861B-DAAF8D83FD2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02" name="AutoShape 1">
          <a:extLst>
            <a:ext uri="{FF2B5EF4-FFF2-40B4-BE49-F238E27FC236}">
              <a16:creationId xmlns:a16="http://schemas.microsoft.com/office/drawing/2014/main" id="{3CC22EB6-FB7E-43D8-B758-8E74D9CEB0C6}"/>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3" name="AutoShape 1">
          <a:extLst>
            <a:ext uri="{FF2B5EF4-FFF2-40B4-BE49-F238E27FC236}">
              <a16:creationId xmlns:a16="http://schemas.microsoft.com/office/drawing/2014/main" id="{676F51FF-BF47-4E70-B6C9-59C09DD209A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04" name="AutoShape 1">
          <a:extLst>
            <a:ext uri="{FF2B5EF4-FFF2-40B4-BE49-F238E27FC236}">
              <a16:creationId xmlns:a16="http://schemas.microsoft.com/office/drawing/2014/main" id="{F5D8CBF6-EA23-48CA-BDC7-7EB885844D32}"/>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5" name="AutoShape 1">
          <a:extLst>
            <a:ext uri="{FF2B5EF4-FFF2-40B4-BE49-F238E27FC236}">
              <a16:creationId xmlns:a16="http://schemas.microsoft.com/office/drawing/2014/main" id="{9B564C63-9906-4DDD-9CD6-DA31F7B64575}"/>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6" name="AutoShape 1">
          <a:extLst>
            <a:ext uri="{FF2B5EF4-FFF2-40B4-BE49-F238E27FC236}">
              <a16:creationId xmlns:a16="http://schemas.microsoft.com/office/drawing/2014/main" id="{198EF4D6-1B52-4FD7-AA2E-68864205798F}"/>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7" name="AutoShape 1">
          <a:extLst>
            <a:ext uri="{FF2B5EF4-FFF2-40B4-BE49-F238E27FC236}">
              <a16:creationId xmlns:a16="http://schemas.microsoft.com/office/drawing/2014/main" id="{531A69DC-B2CD-4DAA-B3A1-B93C2B166D3D}"/>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8" name="Rectangle 207">
          <a:hlinkClick xmlns:r="http://schemas.openxmlformats.org/officeDocument/2006/relationships" r:id="rId1"/>
          <a:extLst>
            <a:ext uri="{FF2B5EF4-FFF2-40B4-BE49-F238E27FC236}">
              <a16:creationId xmlns:a16="http://schemas.microsoft.com/office/drawing/2014/main" id="{9E5E7DF2-A283-4637-A45C-06F240D74CD2}"/>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9" name="Picture 1">
          <a:extLst>
            <a:ext uri="{FF2B5EF4-FFF2-40B4-BE49-F238E27FC236}">
              <a16:creationId xmlns:a16="http://schemas.microsoft.com/office/drawing/2014/main" id="{3C1F5282-3051-4638-B676-DD62765D49E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10" name="AutoShape 1">
          <a:extLst>
            <a:ext uri="{FF2B5EF4-FFF2-40B4-BE49-F238E27FC236}">
              <a16:creationId xmlns:a16="http://schemas.microsoft.com/office/drawing/2014/main" id="{041758AA-F0F7-4F03-85E1-D8360760F054}"/>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11" name="Rectangle 210">
          <a:hlinkClick xmlns:r="http://schemas.openxmlformats.org/officeDocument/2006/relationships" r:id="rId1"/>
          <a:extLst>
            <a:ext uri="{FF2B5EF4-FFF2-40B4-BE49-F238E27FC236}">
              <a16:creationId xmlns:a16="http://schemas.microsoft.com/office/drawing/2014/main" id="{A19AA7E2-1681-4BD0-AFEA-8FDC3B5849D6}"/>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2" name="Picture 1">
          <a:extLst>
            <a:ext uri="{FF2B5EF4-FFF2-40B4-BE49-F238E27FC236}">
              <a16:creationId xmlns:a16="http://schemas.microsoft.com/office/drawing/2014/main" id="{DC4A3E87-57E4-469D-94BF-48501AE2980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213" name="AutoShape 1">
          <a:extLst>
            <a:ext uri="{FF2B5EF4-FFF2-40B4-BE49-F238E27FC236}">
              <a16:creationId xmlns:a16="http://schemas.microsoft.com/office/drawing/2014/main" id="{48427207-EB67-40B0-A8F6-1477E0721294}"/>
            </a:ext>
          </a:extLst>
        </xdr:cNvPr>
        <xdr:cNvSpPr>
          <a:spLocks noChangeAspect="1" noChangeArrowheads="1"/>
        </xdr:cNvSpPr>
      </xdr:nvSpPr>
      <xdr:spPr bwMode="auto">
        <a:xfrm>
          <a:off x="6584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14" name="AutoShape 1">
          <a:extLst>
            <a:ext uri="{FF2B5EF4-FFF2-40B4-BE49-F238E27FC236}">
              <a16:creationId xmlns:a16="http://schemas.microsoft.com/office/drawing/2014/main" id="{A98069EB-99F5-44B2-87B5-02B633B93FFE}"/>
            </a:ext>
          </a:extLst>
        </xdr:cNvPr>
        <xdr:cNvSpPr>
          <a:spLocks noChangeAspect="1" noChangeArrowheads="1"/>
        </xdr:cNvSpPr>
      </xdr:nvSpPr>
      <xdr:spPr bwMode="auto">
        <a:xfrm>
          <a:off x="6584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15" name="AutoShape 1">
          <a:extLst>
            <a:ext uri="{FF2B5EF4-FFF2-40B4-BE49-F238E27FC236}">
              <a16:creationId xmlns:a16="http://schemas.microsoft.com/office/drawing/2014/main" id="{09B88018-AF53-4C7F-BED0-5B47C63CD728}"/>
            </a:ext>
          </a:extLst>
        </xdr:cNvPr>
        <xdr:cNvSpPr>
          <a:spLocks noChangeAspect="1" noChangeArrowheads="1"/>
        </xdr:cNvSpPr>
      </xdr:nvSpPr>
      <xdr:spPr bwMode="auto">
        <a:xfrm>
          <a:off x="6584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16" name="AutoShape 1">
          <a:extLst>
            <a:ext uri="{FF2B5EF4-FFF2-40B4-BE49-F238E27FC236}">
              <a16:creationId xmlns:a16="http://schemas.microsoft.com/office/drawing/2014/main" id="{9D2384C7-8188-45C2-92AF-633E518C5E88}"/>
            </a:ext>
          </a:extLst>
        </xdr:cNvPr>
        <xdr:cNvSpPr>
          <a:spLocks noChangeAspect="1" noChangeArrowheads="1"/>
        </xdr:cNvSpPr>
      </xdr:nvSpPr>
      <xdr:spPr bwMode="auto">
        <a:xfrm>
          <a:off x="6584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17" name="Rectangle 216">
          <a:hlinkClick xmlns:r="http://schemas.openxmlformats.org/officeDocument/2006/relationships" r:id="rId1"/>
          <a:extLst>
            <a:ext uri="{FF2B5EF4-FFF2-40B4-BE49-F238E27FC236}">
              <a16:creationId xmlns:a16="http://schemas.microsoft.com/office/drawing/2014/main" id="{F5904A0B-36A1-475B-9B02-893A78DCA40D}"/>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8" name="Picture 1">
          <a:extLst>
            <a:ext uri="{FF2B5EF4-FFF2-40B4-BE49-F238E27FC236}">
              <a16:creationId xmlns:a16="http://schemas.microsoft.com/office/drawing/2014/main" id="{E1783EA6-E6C2-4DF9-B0CF-CEE2CAECC4B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19" name="AutoShape 1">
          <a:extLst>
            <a:ext uri="{FF2B5EF4-FFF2-40B4-BE49-F238E27FC236}">
              <a16:creationId xmlns:a16="http://schemas.microsoft.com/office/drawing/2014/main" id="{1C1A11CC-BAA7-46A9-BD07-81D55CEC5034}"/>
            </a:ext>
          </a:extLst>
        </xdr:cNvPr>
        <xdr:cNvSpPr>
          <a:spLocks noChangeAspect="1" noChangeArrowheads="1"/>
        </xdr:cNvSpPr>
      </xdr:nvSpPr>
      <xdr:spPr bwMode="auto">
        <a:xfrm>
          <a:off x="6584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0" name="Rectangle 219">
          <a:hlinkClick xmlns:r="http://schemas.openxmlformats.org/officeDocument/2006/relationships" r:id="rId1"/>
          <a:extLst>
            <a:ext uri="{FF2B5EF4-FFF2-40B4-BE49-F238E27FC236}">
              <a16:creationId xmlns:a16="http://schemas.microsoft.com/office/drawing/2014/main" id="{BAE5E48E-0729-40CB-8AA9-B446B9968E9D}"/>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1" name="Picture 1">
          <a:extLst>
            <a:ext uri="{FF2B5EF4-FFF2-40B4-BE49-F238E27FC236}">
              <a16:creationId xmlns:a16="http://schemas.microsoft.com/office/drawing/2014/main" id="{BFF91F61-B50E-4836-82E5-28EB2BF561B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22" name="AutoShape 1">
          <a:extLst>
            <a:ext uri="{FF2B5EF4-FFF2-40B4-BE49-F238E27FC236}">
              <a16:creationId xmlns:a16="http://schemas.microsoft.com/office/drawing/2014/main" id="{0FDAD081-D039-4C00-997E-B0F57E5ABB16}"/>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3" name="AutoShape 1">
          <a:extLst>
            <a:ext uri="{FF2B5EF4-FFF2-40B4-BE49-F238E27FC236}">
              <a16:creationId xmlns:a16="http://schemas.microsoft.com/office/drawing/2014/main" id="{6F715A16-AD4E-4E83-AE08-450AC0263B43}"/>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24" name="AutoShape 1">
          <a:extLst>
            <a:ext uri="{FF2B5EF4-FFF2-40B4-BE49-F238E27FC236}">
              <a16:creationId xmlns:a16="http://schemas.microsoft.com/office/drawing/2014/main" id="{D2B3D232-12AE-40D5-A0C4-1641D004AB60}"/>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5" name="AutoShape 1">
          <a:extLst>
            <a:ext uri="{FF2B5EF4-FFF2-40B4-BE49-F238E27FC236}">
              <a16:creationId xmlns:a16="http://schemas.microsoft.com/office/drawing/2014/main" id="{DC8013EB-08E4-4964-A67F-B8902F8F9BCF}"/>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6" name="AutoShape 1">
          <a:extLst>
            <a:ext uri="{FF2B5EF4-FFF2-40B4-BE49-F238E27FC236}">
              <a16:creationId xmlns:a16="http://schemas.microsoft.com/office/drawing/2014/main" id="{913F01C1-0A11-4613-BA03-094A57BC745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7" name="AutoShape 1">
          <a:extLst>
            <a:ext uri="{FF2B5EF4-FFF2-40B4-BE49-F238E27FC236}">
              <a16:creationId xmlns:a16="http://schemas.microsoft.com/office/drawing/2014/main" id="{04E1AA9E-D68C-4B23-B476-968F34BA395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8" name="Rectangle 227">
          <a:hlinkClick xmlns:r="http://schemas.openxmlformats.org/officeDocument/2006/relationships" r:id="rId1"/>
          <a:extLst>
            <a:ext uri="{FF2B5EF4-FFF2-40B4-BE49-F238E27FC236}">
              <a16:creationId xmlns:a16="http://schemas.microsoft.com/office/drawing/2014/main" id="{2BA7E9CD-918E-4532-AA39-5BA2A782C790}"/>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9" name="Picture 1">
          <a:extLst>
            <a:ext uri="{FF2B5EF4-FFF2-40B4-BE49-F238E27FC236}">
              <a16:creationId xmlns:a16="http://schemas.microsoft.com/office/drawing/2014/main" id="{E9CDF58B-791B-438F-9EF1-7829A53BA59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30" name="AutoShape 1">
          <a:extLst>
            <a:ext uri="{FF2B5EF4-FFF2-40B4-BE49-F238E27FC236}">
              <a16:creationId xmlns:a16="http://schemas.microsoft.com/office/drawing/2014/main" id="{BC49D17C-2887-42B5-8E31-A2C4C8E0CD5F}"/>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1" name="Rectangle 230">
          <a:hlinkClick xmlns:r="http://schemas.openxmlformats.org/officeDocument/2006/relationships" r:id="rId1"/>
          <a:extLst>
            <a:ext uri="{FF2B5EF4-FFF2-40B4-BE49-F238E27FC236}">
              <a16:creationId xmlns:a16="http://schemas.microsoft.com/office/drawing/2014/main" id="{F98BB6BC-0007-4090-9301-70B3F38FAAF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2" name="Picture 1">
          <a:extLst>
            <a:ext uri="{FF2B5EF4-FFF2-40B4-BE49-F238E27FC236}">
              <a16:creationId xmlns:a16="http://schemas.microsoft.com/office/drawing/2014/main" id="{CBB257FE-C2A7-493B-8B60-4391B40F6F0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33" name="AutoShape 1">
          <a:extLst>
            <a:ext uri="{FF2B5EF4-FFF2-40B4-BE49-F238E27FC236}">
              <a16:creationId xmlns:a16="http://schemas.microsoft.com/office/drawing/2014/main" id="{E20F8B41-299B-432B-A016-60F649F750FD}"/>
            </a:ext>
          </a:extLst>
        </xdr:cNvPr>
        <xdr:cNvSpPr>
          <a:spLocks noChangeAspect="1" noChangeArrowheads="1"/>
        </xdr:cNvSpPr>
      </xdr:nvSpPr>
      <xdr:spPr bwMode="auto">
        <a:xfrm>
          <a:off x="7473950" y="223520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4" name="Rectangle 233">
          <a:hlinkClick xmlns:r="http://schemas.openxmlformats.org/officeDocument/2006/relationships" r:id="rId1"/>
          <a:extLst>
            <a:ext uri="{FF2B5EF4-FFF2-40B4-BE49-F238E27FC236}">
              <a16:creationId xmlns:a16="http://schemas.microsoft.com/office/drawing/2014/main" id="{BEA35595-5E71-46FD-8ECF-14D819A70B2B}"/>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5" name="Picture 1">
          <a:extLst>
            <a:ext uri="{FF2B5EF4-FFF2-40B4-BE49-F238E27FC236}">
              <a16:creationId xmlns:a16="http://schemas.microsoft.com/office/drawing/2014/main" id="{E947DA40-994F-4E8B-91C9-9FBBE398D7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36" name="AutoShape 1">
          <a:extLst>
            <a:ext uri="{FF2B5EF4-FFF2-40B4-BE49-F238E27FC236}">
              <a16:creationId xmlns:a16="http://schemas.microsoft.com/office/drawing/2014/main" id="{F9EE07B5-C43A-4AC9-997B-FBEBF50DEBDE}"/>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7" name="AutoShape 1">
          <a:extLst>
            <a:ext uri="{FF2B5EF4-FFF2-40B4-BE49-F238E27FC236}">
              <a16:creationId xmlns:a16="http://schemas.microsoft.com/office/drawing/2014/main" id="{0ABD6AFA-4DD7-4E58-89AE-078A573E9B2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38" name="AutoShape 1">
          <a:extLst>
            <a:ext uri="{FF2B5EF4-FFF2-40B4-BE49-F238E27FC236}">
              <a16:creationId xmlns:a16="http://schemas.microsoft.com/office/drawing/2014/main" id="{B2DCBE02-31AD-47CD-A2CD-133D4391AFB4}"/>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9" name="AutoShape 1">
          <a:extLst>
            <a:ext uri="{FF2B5EF4-FFF2-40B4-BE49-F238E27FC236}">
              <a16:creationId xmlns:a16="http://schemas.microsoft.com/office/drawing/2014/main" id="{61553E53-4C0D-4E13-AF91-EDE0C019F46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0" name="AutoShape 1">
          <a:extLst>
            <a:ext uri="{FF2B5EF4-FFF2-40B4-BE49-F238E27FC236}">
              <a16:creationId xmlns:a16="http://schemas.microsoft.com/office/drawing/2014/main" id="{04889E0D-0160-4017-9BDA-5F9C80B2AA70}"/>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1" name="AutoShape 1">
          <a:extLst>
            <a:ext uri="{FF2B5EF4-FFF2-40B4-BE49-F238E27FC236}">
              <a16:creationId xmlns:a16="http://schemas.microsoft.com/office/drawing/2014/main" id="{A9B918D6-FDD8-484F-A892-13BB9BDE73F6}"/>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2" name="Rectangle 241">
          <a:hlinkClick xmlns:r="http://schemas.openxmlformats.org/officeDocument/2006/relationships" r:id="rId1"/>
          <a:extLst>
            <a:ext uri="{FF2B5EF4-FFF2-40B4-BE49-F238E27FC236}">
              <a16:creationId xmlns:a16="http://schemas.microsoft.com/office/drawing/2014/main" id="{2D1FF3F5-2B3C-446B-A5D9-C7035DEA271F}"/>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3" name="Picture 1">
          <a:extLst>
            <a:ext uri="{FF2B5EF4-FFF2-40B4-BE49-F238E27FC236}">
              <a16:creationId xmlns:a16="http://schemas.microsoft.com/office/drawing/2014/main" id="{4D8F4F61-87EE-4473-840E-F5D6C788D43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44" name="AutoShape 1">
          <a:extLst>
            <a:ext uri="{FF2B5EF4-FFF2-40B4-BE49-F238E27FC236}">
              <a16:creationId xmlns:a16="http://schemas.microsoft.com/office/drawing/2014/main" id="{D1E1DB60-CF1C-4030-8BC5-03FB956167AB}"/>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5" name="Rectangle 244">
          <a:hlinkClick xmlns:r="http://schemas.openxmlformats.org/officeDocument/2006/relationships" r:id="rId1"/>
          <a:extLst>
            <a:ext uri="{FF2B5EF4-FFF2-40B4-BE49-F238E27FC236}">
              <a16:creationId xmlns:a16="http://schemas.microsoft.com/office/drawing/2014/main" id="{FEEDBE60-0C1E-4F69-B697-73688D15478C}"/>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6" name="Picture 1">
          <a:extLst>
            <a:ext uri="{FF2B5EF4-FFF2-40B4-BE49-F238E27FC236}">
              <a16:creationId xmlns:a16="http://schemas.microsoft.com/office/drawing/2014/main" id="{AC6A0FA6-AA1C-488B-BAB0-BBDE2A3844C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47" name="AutoShape 1">
          <a:extLst>
            <a:ext uri="{FF2B5EF4-FFF2-40B4-BE49-F238E27FC236}">
              <a16:creationId xmlns:a16="http://schemas.microsoft.com/office/drawing/2014/main" id="{39AC5DEC-9B7B-414C-9AB5-AFDA5108A7C7}"/>
            </a:ext>
          </a:extLst>
        </xdr:cNvPr>
        <xdr:cNvSpPr>
          <a:spLocks noChangeAspect="1" noChangeArrowheads="1"/>
        </xdr:cNvSpPr>
      </xdr:nvSpPr>
      <xdr:spPr bwMode="auto">
        <a:xfrm>
          <a:off x="7473950" y="22352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48" name="AutoShape 1">
          <a:extLst>
            <a:ext uri="{FF2B5EF4-FFF2-40B4-BE49-F238E27FC236}">
              <a16:creationId xmlns:a16="http://schemas.microsoft.com/office/drawing/2014/main" id="{01832316-2D1A-4822-9620-DBA77AD1DC31}"/>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49" name="AutoShape 1">
          <a:extLst>
            <a:ext uri="{FF2B5EF4-FFF2-40B4-BE49-F238E27FC236}">
              <a16:creationId xmlns:a16="http://schemas.microsoft.com/office/drawing/2014/main" id="{38CF6B22-D0A4-4113-9F6D-644DBE2910DC}"/>
            </a:ext>
          </a:extLst>
        </xdr:cNvPr>
        <xdr:cNvSpPr>
          <a:spLocks noChangeAspect="1" noChangeArrowheads="1"/>
        </xdr:cNvSpPr>
      </xdr:nvSpPr>
      <xdr:spPr bwMode="auto">
        <a:xfrm>
          <a:off x="7473950" y="22352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0" name="Rectangle 249">
          <a:hlinkClick xmlns:r="http://schemas.openxmlformats.org/officeDocument/2006/relationships" r:id="rId1"/>
          <a:extLst>
            <a:ext uri="{FF2B5EF4-FFF2-40B4-BE49-F238E27FC236}">
              <a16:creationId xmlns:a16="http://schemas.microsoft.com/office/drawing/2014/main" id="{52317250-C558-4B53-8CB5-E472F0B0CCF7}"/>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1" name="Picture 1">
          <a:extLst>
            <a:ext uri="{FF2B5EF4-FFF2-40B4-BE49-F238E27FC236}">
              <a16:creationId xmlns:a16="http://schemas.microsoft.com/office/drawing/2014/main" id="{68D70AD1-6BCF-4E02-A28E-B7C2679053F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52" name="Rectangle 251">
          <a:hlinkClick xmlns:r="http://schemas.openxmlformats.org/officeDocument/2006/relationships" r:id="rId1"/>
          <a:extLst>
            <a:ext uri="{FF2B5EF4-FFF2-40B4-BE49-F238E27FC236}">
              <a16:creationId xmlns:a16="http://schemas.microsoft.com/office/drawing/2014/main" id="{40C88C5E-0FAD-408C-85EA-31308D3C9EA0}"/>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3" name="Picture 1">
          <a:extLst>
            <a:ext uri="{FF2B5EF4-FFF2-40B4-BE49-F238E27FC236}">
              <a16:creationId xmlns:a16="http://schemas.microsoft.com/office/drawing/2014/main" id="{BEE28EA3-6658-4B96-995E-23B4B75B760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54" name="AutoShape 1">
          <a:extLst>
            <a:ext uri="{FF2B5EF4-FFF2-40B4-BE49-F238E27FC236}">
              <a16:creationId xmlns:a16="http://schemas.microsoft.com/office/drawing/2014/main" id="{1EBC9E64-DA21-4240-A1E2-A5DF042139A0}"/>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5" name="AutoShape 1">
          <a:extLst>
            <a:ext uri="{FF2B5EF4-FFF2-40B4-BE49-F238E27FC236}">
              <a16:creationId xmlns:a16="http://schemas.microsoft.com/office/drawing/2014/main" id="{6F4C9347-3C25-49D5-96DF-15D179015945}"/>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56" name="AutoShape 1">
          <a:extLst>
            <a:ext uri="{FF2B5EF4-FFF2-40B4-BE49-F238E27FC236}">
              <a16:creationId xmlns:a16="http://schemas.microsoft.com/office/drawing/2014/main" id="{EE920282-49BF-4433-A961-17E61E268F1C}"/>
            </a:ext>
          </a:extLst>
        </xdr:cNvPr>
        <xdr:cNvSpPr>
          <a:spLocks noChangeAspect="1" noChangeArrowheads="1"/>
        </xdr:cNvSpPr>
      </xdr:nvSpPr>
      <xdr:spPr bwMode="auto">
        <a:xfrm>
          <a:off x="6584950" y="3543300"/>
          <a:ext cx="304800" cy="1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7" name="AutoShape 1">
          <a:extLst>
            <a:ext uri="{FF2B5EF4-FFF2-40B4-BE49-F238E27FC236}">
              <a16:creationId xmlns:a16="http://schemas.microsoft.com/office/drawing/2014/main" id="{01A12A4D-62A5-40AB-B375-4047D73F8531}"/>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8" name="AutoShape 1">
          <a:extLst>
            <a:ext uri="{FF2B5EF4-FFF2-40B4-BE49-F238E27FC236}">
              <a16:creationId xmlns:a16="http://schemas.microsoft.com/office/drawing/2014/main" id="{7AAA9D4B-E0A2-4C0D-AA06-1FEEF6930B93}"/>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9" name="AutoShape 1">
          <a:extLst>
            <a:ext uri="{FF2B5EF4-FFF2-40B4-BE49-F238E27FC236}">
              <a16:creationId xmlns:a16="http://schemas.microsoft.com/office/drawing/2014/main" id="{A5DE4C62-BA6F-45B6-ADAA-8BE8DF4DAF2C}"/>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0" name="Rectangle 259">
          <a:hlinkClick xmlns:r="http://schemas.openxmlformats.org/officeDocument/2006/relationships" r:id="rId1"/>
          <a:extLst>
            <a:ext uri="{FF2B5EF4-FFF2-40B4-BE49-F238E27FC236}">
              <a16:creationId xmlns:a16="http://schemas.microsoft.com/office/drawing/2014/main" id="{98E055E5-D19D-4AA9-9481-7650F0D26CF4}"/>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1" name="Picture 1">
          <a:extLst>
            <a:ext uri="{FF2B5EF4-FFF2-40B4-BE49-F238E27FC236}">
              <a16:creationId xmlns:a16="http://schemas.microsoft.com/office/drawing/2014/main" id="{4AFB39B8-4040-4338-B2A5-C911AE2071F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62" name="AutoShape 1">
          <a:extLst>
            <a:ext uri="{FF2B5EF4-FFF2-40B4-BE49-F238E27FC236}">
              <a16:creationId xmlns:a16="http://schemas.microsoft.com/office/drawing/2014/main" id="{DB35D182-E657-4E39-B1D7-823504918382}"/>
            </a:ext>
          </a:extLst>
        </xdr:cNvPr>
        <xdr:cNvSpPr>
          <a:spLocks noChangeAspect="1" noChangeArrowheads="1"/>
        </xdr:cNvSpPr>
      </xdr:nvSpPr>
      <xdr:spPr bwMode="auto">
        <a:xfrm>
          <a:off x="6584950" y="35433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3" name="Rectangle 262">
          <a:hlinkClick xmlns:r="http://schemas.openxmlformats.org/officeDocument/2006/relationships" r:id="rId3"/>
          <a:extLst>
            <a:ext uri="{FF2B5EF4-FFF2-40B4-BE49-F238E27FC236}">
              <a16:creationId xmlns:a16="http://schemas.microsoft.com/office/drawing/2014/main" id="{0F03B332-BC2A-445A-A314-03ECBB662015}"/>
            </a:ext>
          </a:extLst>
        </xdr:cNvPr>
        <xdr:cNvSpPr/>
      </xdr:nvSpPr>
      <xdr:spPr>
        <a:xfrm>
          <a:off x="2307590" y="45720"/>
          <a:ext cx="1460500" cy="6121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4" name="Picture 1">
          <a:extLst>
            <a:ext uri="{FF2B5EF4-FFF2-40B4-BE49-F238E27FC236}">
              <a16:creationId xmlns:a16="http://schemas.microsoft.com/office/drawing/2014/main" id="{E388F4BB-FB99-4FCA-BF94-1862ECA1E99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0060" cy="5767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8</xdr:col>
      <xdr:colOff>304800</xdr:colOff>
      <xdr:row>19</xdr:row>
      <xdr:rowOff>148590</xdr:rowOff>
    </xdr:to>
    <xdr:sp macro="" textlink="">
      <xdr:nvSpPr>
        <xdr:cNvPr id="2" name="AutoShape 1">
          <a:extLst>
            <a:ext uri="{FF2B5EF4-FFF2-40B4-BE49-F238E27FC236}">
              <a16:creationId xmlns:a16="http://schemas.microsoft.com/office/drawing/2014/main" id="{696A5214-092D-4BB0-B863-855F9EDCBE9C}"/>
            </a:ext>
          </a:extLst>
        </xdr:cNvPr>
        <xdr:cNvSpPr>
          <a:spLocks noChangeAspect="1" noChangeArrowheads="1"/>
        </xdr:cNvSpPr>
      </xdr:nvSpPr>
      <xdr:spPr bwMode="auto">
        <a:xfrm>
          <a:off x="56769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3" name="AutoShape 1">
          <a:extLst>
            <a:ext uri="{FF2B5EF4-FFF2-40B4-BE49-F238E27FC236}">
              <a16:creationId xmlns:a16="http://schemas.microsoft.com/office/drawing/2014/main" id="{189E898C-2EBB-4BFA-8DAA-BE70943083D5}"/>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148590</xdr:rowOff>
    </xdr:to>
    <xdr:sp macro="" textlink="">
      <xdr:nvSpPr>
        <xdr:cNvPr id="4" name="AutoShape 1">
          <a:extLst>
            <a:ext uri="{FF2B5EF4-FFF2-40B4-BE49-F238E27FC236}">
              <a16:creationId xmlns:a16="http://schemas.microsoft.com/office/drawing/2014/main" id="{91B3C792-C75C-408C-A019-4AB093D7A9FA}"/>
            </a:ext>
          </a:extLst>
        </xdr:cNvPr>
        <xdr:cNvSpPr>
          <a:spLocks noChangeAspect="1" noChangeArrowheads="1"/>
        </xdr:cNvSpPr>
      </xdr:nvSpPr>
      <xdr:spPr bwMode="auto">
        <a:xfrm>
          <a:off x="5897880" y="2278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5" name="AutoShape 1">
          <a:extLst>
            <a:ext uri="{FF2B5EF4-FFF2-40B4-BE49-F238E27FC236}">
              <a16:creationId xmlns:a16="http://schemas.microsoft.com/office/drawing/2014/main" id="{B111430F-BBF6-45E0-B642-3EFDCC30031F}"/>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6" name="AutoShape 1">
          <a:extLst>
            <a:ext uri="{FF2B5EF4-FFF2-40B4-BE49-F238E27FC236}">
              <a16:creationId xmlns:a16="http://schemas.microsoft.com/office/drawing/2014/main" id="{110B2114-592B-4052-B3C6-A2B70774DA20}"/>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7" name="AutoShape 1">
          <a:extLst>
            <a:ext uri="{FF2B5EF4-FFF2-40B4-BE49-F238E27FC236}">
              <a16:creationId xmlns:a16="http://schemas.microsoft.com/office/drawing/2014/main" id="{5372361C-B635-4ADA-A6A9-14EB7ABD2D8D}"/>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76C81721-24C4-4752-8056-25B7DD28A8A5}"/>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 name="Picture 1">
          <a:extLst>
            <a:ext uri="{FF2B5EF4-FFF2-40B4-BE49-F238E27FC236}">
              <a16:creationId xmlns:a16="http://schemas.microsoft.com/office/drawing/2014/main" id="{F2C4ACFC-5EAD-460B-9665-40D0CDCD87B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18</xdr:row>
      <xdr:rowOff>0</xdr:rowOff>
    </xdr:from>
    <xdr:to>
      <xdr:col>8</xdr:col>
      <xdr:colOff>304800</xdr:colOff>
      <xdr:row>19</xdr:row>
      <xdr:rowOff>114300</xdr:rowOff>
    </xdr:to>
    <xdr:sp macro="" textlink="">
      <xdr:nvSpPr>
        <xdr:cNvPr id="11" name="AutoShape 1">
          <a:extLst>
            <a:ext uri="{FF2B5EF4-FFF2-40B4-BE49-F238E27FC236}">
              <a16:creationId xmlns:a16="http://schemas.microsoft.com/office/drawing/2014/main" id="{0786C804-748E-41CC-9B26-C370F526247E}"/>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B96F61B-7430-40AF-84B7-50918091ECA2}"/>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 name="Picture 1">
          <a:extLst>
            <a:ext uri="{FF2B5EF4-FFF2-40B4-BE49-F238E27FC236}">
              <a16:creationId xmlns:a16="http://schemas.microsoft.com/office/drawing/2014/main" id="{E2DB5C9C-A8AC-4DC4-B770-38C4A34AE0A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8" name="AutoShape 1">
          <a:extLst>
            <a:ext uri="{FF2B5EF4-FFF2-40B4-BE49-F238E27FC236}">
              <a16:creationId xmlns:a16="http://schemas.microsoft.com/office/drawing/2014/main" id="{A7B6648D-CAEC-40D9-8CBA-0A4720EA048E}"/>
            </a:ext>
          </a:extLst>
        </xdr:cNvPr>
        <xdr:cNvSpPr>
          <a:spLocks noChangeAspect="1" noChangeArrowheads="1"/>
        </xdr:cNvSpPr>
      </xdr:nvSpPr>
      <xdr:spPr bwMode="auto">
        <a:xfrm>
          <a:off x="648462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DFA3C0D1-0D03-4027-941C-74976A8504E6}"/>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 name="Picture 1">
          <a:extLst>
            <a:ext uri="{FF2B5EF4-FFF2-40B4-BE49-F238E27FC236}">
              <a16:creationId xmlns:a16="http://schemas.microsoft.com/office/drawing/2014/main" id="{FAC10E4E-E31D-4343-8200-FAF1F73BED1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6" name="AutoShape 1">
          <a:extLst>
            <a:ext uri="{FF2B5EF4-FFF2-40B4-BE49-F238E27FC236}">
              <a16:creationId xmlns:a16="http://schemas.microsoft.com/office/drawing/2014/main" id="{E447E948-07C4-4C24-AEAE-293E7348DC5B}"/>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 name="AutoShape 1">
          <a:extLst>
            <a:ext uri="{FF2B5EF4-FFF2-40B4-BE49-F238E27FC236}">
              <a16:creationId xmlns:a16="http://schemas.microsoft.com/office/drawing/2014/main" id="{5FD6A7AE-57D9-4641-86B5-DB70EEC171C7}"/>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 name="AutoShape 1">
          <a:extLst>
            <a:ext uri="{FF2B5EF4-FFF2-40B4-BE49-F238E27FC236}">
              <a16:creationId xmlns:a16="http://schemas.microsoft.com/office/drawing/2014/main" id="{734BE5C3-70CA-408B-8893-EEF7009E7905}"/>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 name="AutoShape 1">
          <a:extLst>
            <a:ext uri="{FF2B5EF4-FFF2-40B4-BE49-F238E27FC236}">
              <a16:creationId xmlns:a16="http://schemas.microsoft.com/office/drawing/2014/main" id="{58293D40-512F-45AD-8A7D-246695C953B5}"/>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 name="AutoShape 1">
          <a:extLst>
            <a:ext uri="{FF2B5EF4-FFF2-40B4-BE49-F238E27FC236}">
              <a16:creationId xmlns:a16="http://schemas.microsoft.com/office/drawing/2014/main" id="{70D71634-5727-4A00-8528-9566D44AC3BA}"/>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 name="AutoShape 1">
          <a:extLst>
            <a:ext uri="{FF2B5EF4-FFF2-40B4-BE49-F238E27FC236}">
              <a16:creationId xmlns:a16="http://schemas.microsoft.com/office/drawing/2014/main" id="{317B5DD0-14D4-4CD3-A95A-163B4C96CA82}"/>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2163D50D-0BE3-4464-B764-00214FA221F3}"/>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 name="Picture 1">
          <a:extLst>
            <a:ext uri="{FF2B5EF4-FFF2-40B4-BE49-F238E27FC236}">
              <a16:creationId xmlns:a16="http://schemas.microsoft.com/office/drawing/2014/main" id="{856FAFF7-1BC2-4D63-8F64-1107D06B239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4" name="AutoShape 1">
          <a:extLst>
            <a:ext uri="{FF2B5EF4-FFF2-40B4-BE49-F238E27FC236}">
              <a16:creationId xmlns:a16="http://schemas.microsoft.com/office/drawing/2014/main" id="{A35F6B43-1972-4BB5-B0B8-12D0943751FF}"/>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F02423EF-C41D-4983-9742-2B914A360DF8}"/>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 name="Picture 1">
          <a:extLst>
            <a:ext uri="{FF2B5EF4-FFF2-40B4-BE49-F238E27FC236}">
              <a16:creationId xmlns:a16="http://schemas.microsoft.com/office/drawing/2014/main" id="{F8AD847E-CC6C-44FA-9D75-0E297B13088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7" name="AutoShape 1">
          <a:extLst>
            <a:ext uri="{FF2B5EF4-FFF2-40B4-BE49-F238E27FC236}">
              <a16:creationId xmlns:a16="http://schemas.microsoft.com/office/drawing/2014/main" id="{B806C425-DF68-4646-BF65-849FCF97E363}"/>
            </a:ext>
          </a:extLst>
        </xdr:cNvPr>
        <xdr:cNvSpPr>
          <a:spLocks noChangeAspect="1" noChangeArrowheads="1"/>
        </xdr:cNvSpPr>
      </xdr:nvSpPr>
      <xdr:spPr bwMode="auto">
        <a:xfrm>
          <a:off x="648462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8" name="AutoShape 1">
          <a:extLst>
            <a:ext uri="{FF2B5EF4-FFF2-40B4-BE49-F238E27FC236}">
              <a16:creationId xmlns:a16="http://schemas.microsoft.com/office/drawing/2014/main" id="{9BD5DDC9-A249-44C1-AA17-BC22174F70C8}"/>
            </a:ext>
          </a:extLst>
        </xdr:cNvPr>
        <xdr:cNvSpPr>
          <a:spLocks noChangeAspect="1" noChangeArrowheads="1"/>
        </xdr:cNvSpPr>
      </xdr:nvSpPr>
      <xdr:spPr bwMode="auto">
        <a:xfrm>
          <a:off x="648462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9" name="AutoShape 1">
          <a:extLst>
            <a:ext uri="{FF2B5EF4-FFF2-40B4-BE49-F238E27FC236}">
              <a16:creationId xmlns:a16="http://schemas.microsoft.com/office/drawing/2014/main" id="{E8ED821A-A85D-4C02-8ABF-09C589681794}"/>
            </a:ext>
          </a:extLst>
        </xdr:cNvPr>
        <xdr:cNvSpPr>
          <a:spLocks noChangeAspect="1" noChangeArrowheads="1"/>
        </xdr:cNvSpPr>
      </xdr:nvSpPr>
      <xdr:spPr bwMode="auto">
        <a:xfrm>
          <a:off x="648462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0" name="Rectangle 29">
          <a:hlinkClick xmlns:r="http://schemas.openxmlformats.org/officeDocument/2006/relationships" r:id="rId1"/>
          <a:extLst>
            <a:ext uri="{FF2B5EF4-FFF2-40B4-BE49-F238E27FC236}">
              <a16:creationId xmlns:a16="http://schemas.microsoft.com/office/drawing/2014/main" id="{2AF0AD5A-2175-4F56-A3E8-FB40B37EA41F}"/>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1" name="Picture 1">
          <a:extLst>
            <a:ext uri="{FF2B5EF4-FFF2-40B4-BE49-F238E27FC236}">
              <a16:creationId xmlns:a16="http://schemas.microsoft.com/office/drawing/2014/main" id="{C543AF84-436A-45BE-BB58-8557248C1B1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2" name="Rectangle 31">
          <a:hlinkClick xmlns:r="http://schemas.openxmlformats.org/officeDocument/2006/relationships" r:id="rId1"/>
          <a:extLst>
            <a:ext uri="{FF2B5EF4-FFF2-40B4-BE49-F238E27FC236}">
              <a16:creationId xmlns:a16="http://schemas.microsoft.com/office/drawing/2014/main" id="{C57C9CF5-8D0E-4143-8C5B-4AECB662FCD5}"/>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3" name="Picture 1">
          <a:extLst>
            <a:ext uri="{FF2B5EF4-FFF2-40B4-BE49-F238E27FC236}">
              <a16:creationId xmlns:a16="http://schemas.microsoft.com/office/drawing/2014/main" id="{6782BB73-E331-40D2-BA4D-AFFAFDDD168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4" name="AutoShape 1">
          <a:extLst>
            <a:ext uri="{FF2B5EF4-FFF2-40B4-BE49-F238E27FC236}">
              <a16:creationId xmlns:a16="http://schemas.microsoft.com/office/drawing/2014/main" id="{5FE7695E-9326-4061-B5DE-D2EF0B2CBA94}"/>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5" name="AutoShape 1">
          <a:extLst>
            <a:ext uri="{FF2B5EF4-FFF2-40B4-BE49-F238E27FC236}">
              <a16:creationId xmlns:a16="http://schemas.microsoft.com/office/drawing/2014/main" id="{664627C5-1E04-485F-9BD9-D38F5A832A26}"/>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6" name="AutoShape 1">
          <a:extLst>
            <a:ext uri="{FF2B5EF4-FFF2-40B4-BE49-F238E27FC236}">
              <a16:creationId xmlns:a16="http://schemas.microsoft.com/office/drawing/2014/main" id="{F301670F-8C3F-4728-8530-CDBB85897FB5}"/>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7" name="AutoShape 1">
          <a:extLst>
            <a:ext uri="{FF2B5EF4-FFF2-40B4-BE49-F238E27FC236}">
              <a16:creationId xmlns:a16="http://schemas.microsoft.com/office/drawing/2014/main" id="{AA28042F-A15B-4BB2-B53E-199D78621F23}"/>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8" name="AutoShape 1">
          <a:extLst>
            <a:ext uri="{FF2B5EF4-FFF2-40B4-BE49-F238E27FC236}">
              <a16:creationId xmlns:a16="http://schemas.microsoft.com/office/drawing/2014/main" id="{742BDB6B-4C0F-46DA-9783-B8814D12D1F9}"/>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9" name="AutoShape 1">
          <a:extLst>
            <a:ext uri="{FF2B5EF4-FFF2-40B4-BE49-F238E27FC236}">
              <a16:creationId xmlns:a16="http://schemas.microsoft.com/office/drawing/2014/main" id="{3D73B749-B454-45BF-9543-F4951C1EF7DC}"/>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0" name="Rectangle 39">
          <a:hlinkClick xmlns:r="http://schemas.openxmlformats.org/officeDocument/2006/relationships" r:id="rId1"/>
          <a:extLst>
            <a:ext uri="{FF2B5EF4-FFF2-40B4-BE49-F238E27FC236}">
              <a16:creationId xmlns:a16="http://schemas.microsoft.com/office/drawing/2014/main" id="{17FF9ADB-58EC-4958-85F4-79210511CC8B}"/>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1" name="Picture 1">
          <a:extLst>
            <a:ext uri="{FF2B5EF4-FFF2-40B4-BE49-F238E27FC236}">
              <a16:creationId xmlns:a16="http://schemas.microsoft.com/office/drawing/2014/main" id="{6CE78F44-6A3B-4F6B-A085-E8E7F7D1D6B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42" name="AutoShape 1">
          <a:extLst>
            <a:ext uri="{FF2B5EF4-FFF2-40B4-BE49-F238E27FC236}">
              <a16:creationId xmlns:a16="http://schemas.microsoft.com/office/drawing/2014/main" id="{494EBC67-69D7-454D-B24B-AA4C84361961}"/>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3" name="Rectangle 42">
          <a:hlinkClick xmlns:r="http://schemas.openxmlformats.org/officeDocument/2006/relationships" r:id="rId1"/>
          <a:extLst>
            <a:ext uri="{FF2B5EF4-FFF2-40B4-BE49-F238E27FC236}">
              <a16:creationId xmlns:a16="http://schemas.microsoft.com/office/drawing/2014/main" id="{5A68BF85-0699-46B3-9868-487F44C9B76F}"/>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4" name="Picture 1">
          <a:extLst>
            <a:ext uri="{FF2B5EF4-FFF2-40B4-BE49-F238E27FC236}">
              <a16:creationId xmlns:a16="http://schemas.microsoft.com/office/drawing/2014/main" id="{7794E341-528C-4E07-B55F-3B877409357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45" name="AutoShape 1">
          <a:extLst>
            <a:ext uri="{FF2B5EF4-FFF2-40B4-BE49-F238E27FC236}">
              <a16:creationId xmlns:a16="http://schemas.microsoft.com/office/drawing/2014/main" id="{124CCC85-D106-4B5C-BC7F-EC405FDE3F0C}"/>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46" name="AutoShape 1">
          <a:extLst>
            <a:ext uri="{FF2B5EF4-FFF2-40B4-BE49-F238E27FC236}">
              <a16:creationId xmlns:a16="http://schemas.microsoft.com/office/drawing/2014/main" id="{8992E9C5-81BE-4519-B145-725D2F359589}"/>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47" name="AutoShape 1">
          <a:extLst>
            <a:ext uri="{FF2B5EF4-FFF2-40B4-BE49-F238E27FC236}">
              <a16:creationId xmlns:a16="http://schemas.microsoft.com/office/drawing/2014/main" id="{6B63B04C-27C1-4FC8-809C-7944FA2D6524}"/>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48" name="AutoShape 1">
          <a:extLst>
            <a:ext uri="{FF2B5EF4-FFF2-40B4-BE49-F238E27FC236}">
              <a16:creationId xmlns:a16="http://schemas.microsoft.com/office/drawing/2014/main" id="{4943CDF4-51BF-41F8-A04F-7B385D15F8A3}"/>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9" name="Rectangle 48">
          <a:hlinkClick xmlns:r="http://schemas.openxmlformats.org/officeDocument/2006/relationships" r:id="rId1"/>
          <a:extLst>
            <a:ext uri="{FF2B5EF4-FFF2-40B4-BE49-F238E27FC236}">
              <a16:creationId xmlns:a16="http://schemas.microsoft.com/office/drawing/2014/main" id="{B10DDD52-3533-46D4-B18D-F4034BCDD6E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0" name="Picture 1">
          <a:extLst>
            <a:ext uri="{FF2B5EF4-FFF2-40B4-BE49-F238E27FC236}">
              <a16:creationId xmlns:a16="http://schemas.microsoft.com/office/drawing/2014/main" id="{A617E13F-9E60-4E71-980B-793DD281D2D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51" name="AutoShape 1">
          <a:extLst>
            <a:ext uri="{FF2B5EF4-FFF2-40B4-BE49-F238E27FC236}">
              <a16:creationId xmlns:a16="http://schemas.microsoft.com/office/drawing/2014/main" id="{7180D20F-5048-447C-BD00-B339D389A6BE}"/>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F1E47889-92FA-4930-BA4D-992B84CF9D7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3" name="Picture 1">
          <a:extLst>
            <a:ext uri="{FF2B5EF4-FFF2-40B4-BE49-F238E27FC236}">
              <a16:creationId xmlns:a16="http://schemas.microsoft.com/office/drawing/2014/main" id="{BC16BAAF-8603-4FB4-9604-B9B3BF1860E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54" name="AutoShape 1">
          <a:extLst>
            <a:ext uri="{FF2B5EF4-FFF2-40B4-BE49-F238E27FC236}">
              <a16:creationId xmlns:a16="http://schemas.microsoft.com/office/drawing/2014/main" id="{CE386496-795E-4DAE-AF2D-A3288FF5F6F2}"/>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5" name="AutoShape 1">
          <a:extLst>
            <a:ext uri="{FF2B5EF4-FFF2-40B4-BE49-F238E27FC236}">
              <a16:creationId xmlns:a16="http://schemas.microsoft.com/office/drawing/2014/main" id="{201E6443-4BA9-4D0D-9517-4A949DDB990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56" name="AutoShape 1">
          <a:extLst>
            <a:ext uri="{FF2B5EF4-FFF2-40B4-BE49-F238E27FC236}">
              <a16:creationId xmlns:a16="http://schemas.microsoft.com/office/drawing/2014/main" id="{B43B05BE-BC01-400D-AB29-541851E4190D}"/>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7" name="AutoShape 1">
          <a:extLst>
            <a:ext uri="{FF2B5EF4-FFF2-40B4-BE49-F238E27FC236}">
              <a16:creationId xmlns:a16="http://schemas.microsoft.com/office/drawing/2014/main" id="{CCE67C34-8AD4-4DFC-8AC3-4BD5BD163BB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8" name="AutoShape 1">
          <a:extLst>
            <a:ext uri="{FF2B5EF4-FFF2-40B4-BE49-F238E27FC236}">
              <a16:creationId xmlns:a16="http://schemas.microsoft.com/office/drawing/2014/main" id="{CBD6C335-8D0F-4EE0-8892-E47A3FCF8B6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9" name="AutoShape 1">
          <a:extLst>
            <a:ext uri="{FF2B5EF4-FFF2-40B4-BE49-F238E27FC236}">
              <a16:creationId xmlns:a16="http://schemas.microsoft.com/office/drawing/2014/main" id="{64488870-A141-4526-98A6-9EC628564CC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0" name="Rectangle 59">
          <a:hlinkClick xmlns:r="http://schemas.openxmlformats.org/officeDocument/2006/relationships" r:id="rId1"/>
          <a:extLst>
            <a:ext uri="{FF2B5EF4-FFF2-40B4-BE49-F238E27FC236}">
              <a16:creationId xmlns:a16="http://schemas.microsoft.com/office/drawing/2014/main" id="{D13BE0E8-B954-42D7-8188-89E5CB6EB1D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1" name="Picture 1">
          <a:extLst>
            <a:ext uri="{FF2B5EF4-FFF2-40B4-BE49-F238E27FC236}">
              <a16:creationId xmlns:a16="http://schemas.microsoft.com/office/drawing/2014/main" id="{2FCC59E6-A1CD-4BAB-BBCA-E77E8770A16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62" name="AutoShape 1">
          <a:extLst>
            <a:ext uri="{FF2B5EF4-FFF2-40B4-BE49-F238E27FC236}">
              <a16:creationId xmlns:a16="http://schemas.microsoft.com/office/drawing/2014/main" id="{5E4F9153-9A8F-47FC-9B81-A24B3B7C1B2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3" name="Rectangle 62">
          <a:hlinkClick xmlns:r="http://schemas.openxmlformats.org/officeDocument/2006/relationships" r:id="rId1"/>
          <a:extLst>
            <a:ext uri="{FF2B5EF4-FFF2-40B4-BE49-F238E27FC236}">
              <a16:creationId xmlns:a16="http://schemas.microsoft.com/office/drawing/2014/main" id="{2344AB53-D41F-4D57-9A2E-F1C586D14172}"/>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4" name="Picture 1">
          <a:extLst>
            <a:ext uri="{FF2B5EF4-FFF2-40B4-BE49-F238E27FC236}">
              <a16:creationId xmlns:a16="http://schemas.microsoft.com/office/drawing/2014/main" id="{63A63910-5137-47B1-AED7-12E25936027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65" name="AutoShape 1">
          <a:extLst>
            <a:ext uri="{FF2B5EF4-FFF2-40B4-BE49-F238E27FC236}">
              <a16:creationId xmlns:a16="http://schemas.microsoft.com/office/drawing/2014/main" id="{F5A82A26-32FF-496C-9780-D7327B9FAA6A}"/>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6" name="Rectangle 65">
          <a:hlinkClick xmlns:r="http://schemas.openxmlformats.org/officeDocument/2006/relationships" r:id="rId1"/>
          <a:extLst>
            <a:ext uri="{FF2B5EF4-FFF2-40B4-BE49-F238E27FC236}">
              <a16:creationId xmlns:a16="http://schemas.microsoft.com/office/drawing/2014/main" id="{399550FC-E381-4A56-B41B-FDC85647DA22}"/>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7" name="Picture 1">
          <a:extLst>
            <a:ext uri="{FF2B5EF4-FFF2-40B4-BE49-F238E27FC236}">
              <a16:creationId xmlns:a16="http://schemas.microsoft.com/office/drawing/2014/main" id="{9284D8E2-2E5B-4F6F-B786-FA3CFF6E23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68" name="AutoShape 1">
          <a:extLst>
            <a:ext uri="{FF2B5EF4-FFF2-40B4-BE49-F238E27FC236}">
              <a16:creationId xmlns:a16="http://schemas.microsoft.com/office/drawing/2014/main" id="{D2233DFB-7312-47D8-A8B7-983E66F7E960}"/>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9" name="AutoShape 1">
          <a:extLst>
            <a:ext uri="{FF2B5EF4-FFF2-40B4-BE49-F238E27FC236}">
              <a16:creationId xmlns:a16="http://schemas.microsoft.com/office/drawing/2014/main" id="{D368D823-854A-41BE-BD73-046B577CD48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70" name="AutoShape 1">
          <a:extLst>
            <a:ext uri="{FF2B5EF4-FFF2-40B4-BE49-F238E27FC236}">
              <a16:creationId xmlns:a16="http://schemas.microsoft.com/office/drawing/2014/main" id="{0297FE33-4206-4C8E-9356-0E415CFA9E6F}"/>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1" name="AutoShape 1">
          <a:extLst>
            <a:ext uri="{FF2B5EF4-FFF2-40B4-BE49-F238E27FC236}">
              <a16:creationId xmlns:a16="http://schemas.microsoft.com/office/drawing/2014/main" id="{6116307C-3004-465D-9488-6691DBE38B4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2" name="AutoShape 1">
          <a:extLst>
            <a:ext uri="{FF2B5EF4-FFF2-40B4-BE49-F238E27FC236}">
              <a16:creationId xmlns:a16="http://schemas.microsoft.com/office/drawing/2014/main" id="{CD77871D-EBF2-4C6F-8268-BF707041C0E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3" name="AutoShape 1">
          <a:extLst>
            <a:ext uri="{FF2B5EF4-FFF2-40B4-BE49-F238E27FC236}">
              <a16:creationId xmlns:a16="http://schemas.microsoft.com/office/drawing/2014/main" id="{AE7CCF9F-21D1-466D-86A3-5B1EE5236DA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78E76522-4C6D-468C-8ACB-21F8B684543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5" name="Picture 1">
          <a:extLst>
            <a:ext uri="{FF2B5EF4-FFF2-40B4-BE49-F238E27FC236}">
              <a16:creationId xmlns:a16="http://schemas.microsoft.com/office/drawing/2014/main" id="{2076C460-7FDF-435B-9B1D-E84C86A531C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76" name="AutoShape 1">
          <a:extLst>
            <a:ext uri="{FF2B5EF4-FFF2-40B4-BE49-F238E27FC236}">
              <a16:creationId xmlns:a16="http://schemas.microsoft.com/office/drawing/2014/main" id="{DFE5229F-E784-459A-B161-39F7228A263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94DCE006-9BDA-4046-B61B-E208C4D6967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8" name="Picture 1">
          <a:extLst>
            <a:ext uri="{FF2B5EF4-FFF2-40B4-BE49-F238E27FC236}">
              <a16:creationId xmlns:a16="http://schemas.microsoft.com/office/drawing/2014/main" id="{94FF85A3-DB83-47FA-87C2-7EBEBD26E37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79" name="AutoShape 1">
          <a:extLst>
            <a:ext uri="{FF2B5EF4-FFF2-40B4-BE49-F238E27FC236}">
              <a16:creationId xmlns:a16="http://schemas.microsoft.com/office/drawing/2014/main" id="{F8CB0E23-BD97-4512-9090-7D4E81DFB602}"/>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80" name="AutoShape 1">
          <a:extLst>
            <a:ext uri="{FF2B5EF4-FFF2-40B4-BE49-F238E27FC236}">
              <a16:creationId xmlns:a16="http://schemas.microsoft.com/office/drawing/2014/main" id="{891FC7E6-BDE4-4EAA-BBEF-273C172C7CCF}"/>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81" name="AutoShape 1">
          <a:extLst>
            <a:ext uri="{FF2B5EF4-FFF2-40B4-BE49-F238E27FC236}">
              <a16:creationId xmlns:a16="http://schemas.microsoft.com/office/drawing/2014/main" id="{2BB1EFEF-030D-465E-8EED-08622DE73EC7}"/>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2" name="Rectangle 81">
          <a:hlinkClick xmlns:r="http://schemas.openxmlformats.org/officeDocument/2006/relationships" r:id="rId1"/>
          <a:extLst>
            <a:ext uri="{FF2B5EF4-FFF2-40B4-BE49-F238E27FC236}">
              <a16:creationId xmlns:a16="http://schemas.microsoft.com/office/drawing/2014/main" id="{DA451F25-39F2-4FA3-82DA-1787BF595EC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3" name="Picture 1">
          <a:extLst>
            <a:ext uri="{FF2B5EF4-FFF2-40B4-BE49-F238E27FC236}">
              <a16:creationId xmlns:a16="http://schemas.microsoft.com/office/drawing/2014/main" id="{F9820D09-F80E-43D0-B880-A625DB4DE48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84" name="Rectangle 83">
          <a:hlinkClick xmlns:r="http://schemas.openxmlformats.org/officeDocument/2006/relationships" r:id="rId1"/>
          <a:extLst>
            <a:ext uri="{FF2B5EF4-FFF2-40B4-BE49-F238E27FC236}">
              <a16:creationId xmlns:a16="http://schemas.microsoft.com/office/drawing/2014/main" id="{974CCBB9-6129-4015-9FEC-0D110F59B1BE}"/>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5" name="Picture 1">
          <a:extLst>
            <a:ext uri="{FF2B5EF4-FFF2-40B4-BE49-F238E27FC236}">
              <a16:creationId xmlns:a16="http://schemas.microsoft.com/office/drawing/2014/main" id="{D0355CA3-770B-4E5A-954F-3CCB7BCB513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86" name="AutoShape 1">
          <a:extLst>
            <a:ext uri="{FF2B5EF4-FFF2-40B4-BE49-F238E27FC236}">
              <a16:creationId xmlns:a16="http://schemas.microsoft.com/office/drawing/2014/main" id="{38A5CBE4-F85D-4EB2-ADBD-E469428CD3FA}"/>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7" name="AutoShape 1">
          <a:extLst>
            <a:ext uri="{FF2B5EF4-FFF2-40B4-BE49-F238E27FC236}">
              <a16:creationId xmlns:a16="http://schemas.microsoft.com/office/drawing/2014/main" id="{62655DBA-5305-4979-998E-41179D92AE5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88" name="AutoShape 1">
          <a:extLst>
            <a:ext uri="{FF2B5EF4-FFF2-40B4-BE49-F238E27FC236}">
              <a16:creationId xmlns:a16="http://schemas.microsoft.com/office/drawing/2014/main" id="{90E89FE7-BF9E-4CE3-94EA-743B9CCB9AFD}"/>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9" name="AutoShape 1">
          <a:extLst>
            <a:ext uri="{FF2B5EF4-FFF2-40B4-BE49-F238E27FC236}">
              <a16:creationId xmlns:a16="http://schemas.microsoft.com/office/drawing/2014/main" id="{A8FAA426-FC21-471C-A416-F6687DA28E5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0" name="AutoShape 1">
          <a:extLst>
            <a:ext uri="{FF2B5EF4-FFF2-40B4-BE49-F238E27FC236}">
              <a16:creationId xmlns:a16="http://schemas.microsoft.com/office/drawing/2014/main" id="{01111823-B97E-427E-B809-E98A23ACBA8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1" name="AutoShape 1">
          <a:extLst>
            <a:ext uri="{FF2B5EF4-FFF2-40B4-BE49-F238E27FC236}">
              <a16:creationId xmlns:a16="http://schemas.microsoft.com/office/drawing/2014/main" id="{96DEA621-06BB-4D34-935E-266E2E96548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2" name="Rectangle 91">
          <a:hlinkClick xmlns:r="http://schemas.openxmlformats.org/officeDocument/2006/relationships" r:id="rId1"/>
          <a:extLst>
            <a:ext uri="{FF2B5EF4-FFF2-40B4-BE49-F238E27FC236}">
              <a16:creationId xmlns:a16="http://schemas.microsoft.com/office/drawing/2014/main" id="{CBF1796C-261E-4846-8519-5D6523DAB26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3" name="Picture 1">
          <a:extLst>
            <a:ext uri="{FF2B5EF4-FFF2-40B4-BE49-F238E27FC236}">
              <a16:creationId xmlns:a16="http://schemas.microsoft.com/office/drawing/2014/main" id="{C5F39014-4280-4022-9370-BFE5B5AC2BD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94" name="AutoShape 1">
          <a:extLst>
            <a:ext uri="{FF2B5EF4-FFF2-40B4-BE49-F238E27FC236}">
              <a16:creationId xmlns:a16="http://schemas.microsoft.com/office/drawing/2014/main" id="{42206C6A-ACCA-4D15-954C-1AA71DC27A0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5" name="Rectangle 94">
          <a:hlinkClick xmlns:r="http://schemas.openxmlformats.org/officeDocument/2006/relationships" r:id="rId1"/>
          <a:extLst>
            <a:ext uri="{FF2B5EF4-FFF2-40B4-BE49-F238E27FC236}">
              <a16:creationId xmlns:a16="http://schemas.microsoft.com/office/drawing/2014/main" id="{6AAC4D5F-ED13-4E2D-A0FF-BADAA404561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6" name="Picture 1">
          <a:extLst>
            <a:ext uri="{FF2B5EF4-FFF2-40B4-BE49-F238E27FC236}">
              <a16:creationId xmlns:a16="http://schemas.microsoft.com/office/drawing/2014/main" id="{136E5E29-0C38-4229-87FE-F7ECEE25A33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97" name="AutoShape 1">
          <a:extLst>
            <a:ext uri="{FF2B5EF4-FFF2-40B4-BE49-F238E27FC236}">
              <a16:creationId xmlns:a16="http://schemas.microsoft.com/office/drawing/2014/main" id="{4A382E4B-AF2D-4FED-9308-1A1C31204C45}"/>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8" name="Rectangle 97">
          <a:hlinkClick xmlns:r="http://schemas.openxmlformats.org/officeDocument/2006/relationships" r:id="rId1"/>
          <a:extLst>
            <a:ext uri="{FF2B5EF4-FFF2-40B4-BE49-F238E27FC236}">
              <a16:creationId xmlns:a16="http://schemas.microsoft.com/office/drawing/2014/main" id="{C48E8073-AC79-404B-929E-92E3EF7C468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9" name="Picture 1">
          <a:extLst>
            <a:ext uri="{FF2B5EF4-FFF2-40B4-BE49-F238E27FC236}">
              <a16:creationId xmlns:a16="http://schemas.microsoft.com/office/drawing/2014/main" id="{B18A54B6-41C5-44C7-B70D-B8CF5F5E645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00" name="AutoShape 1">
          <a:extLst>
            <a:ext uri="{FF2B5EF4-FFF2-40B4-BE49-F238E27FC236}">
              <a16:creationId xmlns:a16="http://schemas.microsoft.com/office/drawing/2014/main" id="{2A659C78-9B76-4395-9886-BD71A0AC944C}"/>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1" name="AutoShape 1">
          <a:extLst>
            <a:ext uri="{FF2B5EF4-FFF2-40B4-BE49-F238E27FC236}">
              <a16:creationId xmlns:a16="http://schemas.microsoft.com/office/drawing/2014/main" id="{AB724D6E-18A2-41A7-95AE-330AD3896F8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02" name="AutoShape 1">
          <a:extLst>
            <a:ext uri="{FF2B5EF4-FFF2-40B4-BE49-F238E27FC236}">
              <a16:creationId xmlns:a16="http://schemas.microsoft.com/office/drawing/2014/main" id="{2F9A2DCC-3920-4159-BE23-DB5C55AF65FF}"/>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3" name="AutoShape 1">
          <a:extLst>
            <a:ext uri="{FF2B5EF4-FFF2-40B4-BE49-F238E27FC236}">
              <a16:creationId xmlns:a16="http://schemas.microsoft.com/office/drawing/2014/main" id="{A3623E10-6D66-4F7B-8069-C4D0904ACC0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4" name="AutoShape 1">
          <a:extLst>
            <a:ext uri="{FF2B5EF4-FFF2-40B4-BE49-F238E27FC236}">
              <a16:creationId xmlns:a16="http://schemas.microsoft.com/office/drawing/2014/main" id="{B07EB295-52F8-41E9-8219-2ADEFF6988F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5" name="AutoShape 1">
          <a:extLst>
            <a:ext uri="{FF2B5EF4-FFF2-40B4-BE49-F238E27FC236}">
              <a16:creationId xmlns:a16="http://schemas.microsoft.com/office/drawing/2014/main" id="{803879FC-A989-4813-8581-A0F77F122F5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4C4E6044-352D-4799-8E5D-65D1ABEFFDA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7" name="Picture 1">
          <a:extLst>
            <a:ext uri="{FF2B5EF4-FFF2-40B4-BE49-F238E27FC236}">
              <a16:creationId xmlns:a16="http://schemas.microsoft.com/office/drawing/2014/main" id="{27B2F85D-4C9B-4EA5-8792-25449FAA04D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08" name="AutoShape 1">
          <a:extLst>
            <a:ext uri="{FF2B5EF4-FFF2-40B4-BE49-F238E27FC236}">
              <a16:creationId xmlns:a16="http://schemas.microsoft.com/office/drawing/2014/main" id="{A4FEA804-81B3-482B-B248-F64868ABCE9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9" name="Rectangle 108">
          <a:hlinkClick xmlns:r="http://schemas.openxmlformats.org/officeDocument/2006/relationships" r:id="rId1"/>
          <a:extLst>
            <a:ext uri="{FF2B5EF4-FFF2-40B4-BE49-F238E27FC236}">
              <a16:creationId xmlns:a16="http://schemas.microsoft.com/office/drawing/2014/main" id="{0B889BD7-A1C6-4292-B6E2-62DA08BC774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0" name="Picture 1">
          <a:extLst>
            <a:ext uri="{FF2B5EF4-FFF2-40B4-BE49-F238E27FC236}">
              <a16:creationId xmlns:a16="http://schemas.microsoft.com/office/drawing/2014/main" id="{BABA3892-7A53-4B87-B686-24F589D4266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11" name="AutoShape 1">
          <a:extLst>
            <a:ext uri="{FF2B5EF4-FFF2-40B4-BE49-F238E27FC236}">
              <a16:creationId xmlns:a16="http://schemas.microsoft.com/office/drawing/2014/main" id="{DE5CBD85-1E6E-42E7-9DE4-A0C0BB679052}"/>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12" name="AutoShape 1">
          <a:extLst>
            <a:ext uri="{FF2B5EF4-FFF2-40B4-BE49-F238E27FC236}">
              <a16:creationId xmlns:a16="http://schemas.microsoft.com/office/drawing/2014/main" id="{B51BCE47-1078-4F98-8C98-7416A2377842}"/>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13" name="AutoShape 1">
          <a:extLst>
            <a:ext uri="{FF2B5EF4-FFF2-40B4-BE49-F238E27FC236}">
              <a16:creationId xmlns:a16="http://schemas.microsoft.com/office/drawing/2014/main" id="{9E0E191E-BCB2-4987-8764-3B705174D86C}"/>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14" name="Rectangle 113">
          <a:hlinkClick xmlns:r="http://schemas.openxmlformats.org/officeDocument/2006/relationships" r:id="rId1"/>
          <a:extLst>
            <a:ext uri="{FF2B5EF4-FFF2-40B4-BE49-F238E27FC236}">
              <a16:creationId xmlns:a16="http://schemas.microsoft.com/office/drawing/2014/main" id="{4CA24DC6-101E-4621-BF9C-5FD20BDF5B7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5" name="Picture 1">
          <a:extLst>
            <a:ext uri="{FF2B5EF4-FFF2-40B4-BE49-F238E27FC236}">
              <a16:creationId xmlns:a16="http://schemas.microsoft.com/office/drawing/2014/main" id="{3A23B75E-499B-4ACF-ACF3-B61FEF48E9B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16" name="Rectangle 115">
          <a:hlinkClick xmlns:r="http://schemas.openxmlformats.org/officeDocument/2006/relationships" r:id="rId1"/>
          <a:extLst>
            <a:ext uri="{FF2B5EF4-FFF2-40B4-BE49-F238E27FC236}">
              <a16:creationId xmlns:a16="http://schemas.microsoft.com/office/drawing/2014/main" id="{CA604726-DF1E-416D-ADBC-D8F77AC7695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7" name="Picture 1">
          <a:extLst>
            <a:ext uri="{FF2B5EF4-FFF2-40B4-BE49-F238E27FC236}">
              <a16:creationId xmlns:a16="http://schemas.microsoft.com/office/drawing/2014/main" id="{FEECE1A0-4C04-451B-AA36-1836874BB18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18" name="AutoShape 1">
          <a:extLst>
            <a:ext uri="{FF2B5EF4-FFF2-40B4-BE49-F238E27FC236}">
              <a16:creationId xmlns:a16="http://schemas.microsoft.com/office/drawing/2014/main" id="{906B4CCB-0F2E-44BE-9761-46B0D5CCB9C5}"/>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9" name="AutoShape 1">
          <a:extLst>
            <a:ext uri="{FF2B5EF4-FFF2-40B4-BE49-F238E27FC236}">
              <a16:creationId xmlns:a16="http://schemas.microsoft.com/office/drawing/2014/main" id="{89C33BFB-0768-4620-8311-817B9EFF278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20" name="AutoShape 1">
          <a:extLst>
            <a:ext uri="{FF2B5EF4-FFF2-40B4-BE49-F238E27FC236}">
              <a16:creationId xmlns:a16="http://schemas.microsoft.com/office/drawing/2014/main" id="{E94EBCAA-8A15-4614-B545-0EA7C6B0CE60}"/>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1" name="AutoShape 1">
          <a:extLst>
            <a:ext uri="{FF2B5EF4-FFF2-40B4-BE49-F238E27FC236}">
              <a16:creationId xmlns:a16="http://schemas.microsoft.com/office/drawing/2014/main" id="{39E84620-4580-422C-B271-753814746E8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2" name="AutoShape 1">
          <a:extLst>
            <a:ext uri="{FF2B5EF4-FFF2-40B4-BE49-F238E27FC236}">
              <a16:creationId xmlns:a16="http://schemas.microsoft.com/office/drawing/2014/main" id="{BC1DBD8A-173D-46D2-8DDD-CE7DE8CB832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3" name="AutoShape 1">
          <a:extLst>
            <a:ext uri="{FF2B5EF4-FFF2-40B4-BE49-F238E27FC236}">
              <a16:creationId xmlns:a16="http://schemas.microsoft.com/office/drawing/2014/main" id="{D53BB41D-EA71-4C17-BE87-BDF8528B1DB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4" name="Rectangle 123">
          <a:hlinkClick xmlns:r="http://schemas.openxmlformats.org/officeDocument/2006/relationships" r:id="rId1"/>
          <a:extLst>
            <a:ext uri="{FF2B5EF4-FFF2-40B4-BE49-F238E27FC236}">
              <a16:creationId xmlns:a16="http://schemas.microsoft.com/office/drawing/2014/main" id="{8511799F-ED12-4792-A8FF-F3387C84F0D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5" name="Picture 1">
          <a:extLst>
            <a:ext uri="{FF2B5EF4-FFF2-40B4-BE49-F238E27FC236}">
              <a16:creationId xmlns:a16="http://schemas.microsoft.com/office/drawing/2014/main" id="{B10FB300-799C-41D8-AEDC-E097F797D97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26" name="AutoShape 1">
          <a:extLst>
            <a:ext uri="{FF2B5EF4-FFF2-40B4-BE49-F238E27FC236}">
              <a16:creationId xmlns:a16="http://schemas.microsoft.com/office/drawing/2014/main" id="{AEF4F826-798B-4F92-B159-871DA769F23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7" name="Rectangle 126">
          <a:hlinkClick xmlns:r="http://schemas.openxmlformats.org/officeDocument/2006/relationships" r:id="rId1"/>
          <a:extLst>
            <a:ext uri="{FF2B5EF4-FFF2-40B4-BE49-F238E27FC236}">
              <a16:creationId xmlns:a16="http://schemas.microsoft.com/office/drawing/2014/main" id="{A304B628-2F2E-44D5-8309-89B91A151AD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8" name="Picture 1">
          <a:extLst>
            <a:ext uri="{FF2B5EF4-FFF2-40B4-BE49-F238E27FC236}">
              <a16:creationId xmlns:a16="http://schemas.microsoft.com/office/drawing/2014/main" id="{38908FC3-892F-45C8-B1F3-AF99E82F9F6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129" name="AutoShape 1">
          <a:extLst>
            <a:ext uri="{FF2B5EF4-FFF2-40B4-BE49-F238E27FC236}">
              <a16:creationId xmlns:a16="http://schemas.microsoft.com/office/drawing/2014/main" id="{3A0B0232-C439-4B68-85F7-BC90887BD2BA}"/>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30" name="AutoShape 1">
          <a:extLst>
            <a:ext uri="{FF2B5EF4-FFF2-40B4-BE49-F238E27FC236}">
              <a16:creationId xmlns:a16="http://schemas.microsoft.com/office/drawing/2014/main" id="{C4E4BB60-741A-4CDD-9A27-7C9221ED3087}"/>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31" name="AutoShape 1">
          <a:extLst>
            <a:ext uri="{FF2B5EF4-FFF2-40B4-BE49-F238E27FC236}">
              <a16:creationId xmlns:a16="http://schemas.microsoft.com/office/drawing/2014/main" id="{FFA17FF9-A9D1-4CBF-B208-98986D9F0467}"/>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32" name="AutoShape 1">
          <a:extLst>
            <a:ext uri="{FF2B5EF4-FFF2-40B4-BE49-F238E27FC236}">
              <a16:creationId xmlns:a16="http://schemas.microsoft.com/office/drawing/2014/main" id="{65146686-01CD-440A-BBE0-E6EC3281C14D}"/>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3" name="Rectangle 132">
          <a:hlinkClick xmlns:r="http://schemas.openxmlformats.org/officeDocument/2006/relationships" r:id="rId1"/>
          <a:extLst>
            <a:ext uri="{FF2B5EF4-FFF2-40B4-BE49-F238E27FC236}">
              <a16:creationId xmlns:a16="http://schemas.microsoft.com/office/drawing/2014/main" id="{D8A5F3D7-CE83-43DC-B96A-8C4F9782F333}"/>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4" name="Picture 1">
          <a:extLst>
            <a:ext uri="{FF2B5EF4-FFF2-40B4-BE49-F238E27FC236}">
              <a16:creationId xmlns:a16="http://schemas.microsoft.com/office/drawing/2014/main" id="{92CDBB25-1533-4F8B-B677-B0C7D114B9A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35" name="AutoShape 1">
          <a:extLst>
            <a:ext uri="{FF2B5EF4-FFF2-40B4-BE49-F238E27FC236}">
              <a16:creationId xmlns:a16="http://schemas.microsoft.com/office/drawing/2014/main" id="{5467A729-1CD1-4A18-8FF1-5E1013703CEC}"/>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6" name="Rectangle 135">
          <a:hlinkClick xmlns:r="http://schemas.openxmlformats.org/officeDocument/2006/relationships" r:id="rId1"/>
          <a:extLst>
            <a:ext uri="{FF2B5EF4-FFF2-40B4-BE49-F238E27FC236}">
              <a16:creationId xmlns:a16="http://schemas.microsoft.com/office/drawing/2014/main" id="{7C6A293B-F81C-4A7D-8CCD-CF1234F0C8A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7" name="Picture 1">
          <a:extLst>
            <a:ext uri="{FF2B5EF4-FFF2-40B4-BE49-F238E27FC236}">
              <a16:creationId xmlns:a16="http://schemas.microsoft.com/office/drawing/2014/main" id="{2D8BBF01-55AF-4409-86BA-5726CFDFEE5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38" name="AutoShape 1">
          <a:extLst>
            <a:ext uri="{FF2B5EF4-FFF2-40B4-BE49-F238E27FC236}">
              <a16:creationId xmlns:a16="http://schemas.microsoft.com/office/drawing/2014/main" id="{29BF215C-7FFE-40E7-8A0A-B038691F27D4}"/>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9" name="AutoShape 1">
          <a:extLst>
            <a:ext uri="{FF2B5EF4-FFF2-40B4-BE49-F238E27FC236}">
              <a16:creationId xmlns:a16="http://schemas.microsoft.com/office/drawing/2014/main" id="{65E9FB60-4669-4E63-AC41-0227004CA63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40" name="AutoShape 1">
          <a:extLst>
            <a:ext uri="{FF2B5EF4-FFF2-40B4-BE49-F238E27FC236}">
              <a16:creationId xmlns:a16="http://schemas.microsoft.com/office/drawing/2014/main" id="{15C0CB93-A0BC-45ED-84E9-5D252E6C19F9}"/>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1" name="AutoShape 1">
          <a:extLst>
            <a:ext uri="{FF2B5EF4-FFF2-40B4-BE49-F238E27FC236}">
              <a16:creationId xmlns:a16="http://schemas.microsoft.com/office/drawing/2014/main" id="{CEFC38B7-6428-4BF1-A27F-E47A2867922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2" name="AutoShape 1">
          <a:extLst>
            <a:ext uri="{FF2B5EF4-FFF2-40B4-BE49-F238E27FC236}">
              <a16:creationId xmlns:a16="http://schemas.microsoft.com/office/drawing/2014/main" id="{AE8730E1-14F7-4C8B-B975-0D05CFF8DAB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3" name="AutoShape 1">
          <a:extLst>
            <a:ext uri="{FF2B5EF4-FFF2-40B4-BE49-F238E27FC236}">
              <a16:creationId xmlns:a16="http://schemas.microsoft.com/office/drawing/2014/main" id="{F4048852-2B12-4117-BDEA-6C1E8660409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4" name="Rectangle 143">
          <a:hlinkClick xmlns:r="http://schemas.openxmlformats.org/officeDocument/2006/relationships" r:id="rId1"/>
          <a:extLst>
            <a:ext uri="{FF2B5EF4-FFF2-40B4-BE49-F238E27FC236}">
              <a16:creationId xmlns:a16="http://schemas.microsoft.com/office/drawing/2014/main" id="{99036FD5-A816-48E2-8501-D44F593D5E7E}"/>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5" name="Picture 1">
          <a:extLst>
            <a:ext uri="{FF2B5EF4-FFF2-40B4-BE49-F238E27FC236}">
              <a16:creationId xmlns:a16="http://schemas.microsoft.com/office/drawing/2014/main" id="{4ABB2507-EFBE-475E-816A-9A7A5D3DEA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46" name="AutoShape 1">
          <a:extLst>
            <a:ext uri="{FF2B5EF4-FFF2-40B4-BE49-F238E27FC236}">
              <a16:creationId xmlns:a16="http://schemas.microsoft.com/office/drawing/2014/main" id="{9A0E78BD-BCF9-42BE-9033-9976E0381F1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7" name="Rectangle 146">
          <a:hlinkClick xmlns:r="http://schemas.openxmlformats.org/officeDocument/2006/relationships" r:id="rId1"/>
          <a:extLst>
            <a:ext uri="{FF2B5EF4-FFF2-40B4-BE49-F238E27FC236}">
              <a16:creationId xmlns:a16="http://schemas.microsoft.com/office/drawing/2014/main" id="{FDEA9933-E614-4E47-B04F-25979258F13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8" name="Picture 1">
          <a:extLst>
            <a:ext uri="{FF2B5EF4-FFF2-40B4-BE49-F238E27FC236}">
              <a16:creationId xmlns:a16="http://schemas.microsoft.com/office/drawing/2014/main" id="{71DB824A-7F2A-4B47-9C7C-50047BD913D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49" name="AutoShape 1">
          <a:extLst>
            <a:ext uri="{FF2B5EF4-FFF2-40B4-BE49-F238E27FC236}">
              <a16:creationId xmlns:a16="http://schemas.microsoft.com/office/drawing/2014/main" id="{A5B69623-5A41-47F6-A4B3-FC866B0D1AEC}"/>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0" name="Rectangle 149">
          <a:hlinkClick xmlns:r="http://schemas.openxmlformats.org/officeDocument/2006/relationships" r:id="rId1"/>
          <a:extLst>
            <a:ext uri="{FF2B5EF4-FFF2-40B4-BE49-F238E27FC236}">
              <a16:creationId xmlns:a16="http://schemas.microsoft.com/office/drawing/2014/main" id="{7D143340-A874-422D-B193-8E311DE15C5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1" name="Picture 1">
          <a:extLst>
            <a:ext uri="{FF2B5EF4-FFF2-40B4-BE49-F238E27FC236}">
              <a16:creationId xmlns:a16="http://schemas.microsoft.com/office/drawing/2014/main" id="{824C02CD-BCE7-479E-BACB-F1157F26F86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2" name="AutoShape 1">
          <a:extLst>
            <a:ext uri="{FF2B5EF4-FFF2-40B4-BE49-F238E27FC236}">
              <a16:creationId xmlns:a16="http://schemas.microsoft.com/office/drawing/2014/main" id="{1060F752-F428-40F0-A702-4DF83305E9D7}"/>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3" name="AutoShape 1">
          <a:extLst>
            <a:ext uri="{FF2B5EF4-FFF2-40B4-BE49-F238E27FC236}">
              <a16:creationId xmlns:a16="http://schemas.microsoft.com/office/drawing/2014/main" id="{677E8DDD-66FD-47E8-A870-6B263AFC1F9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4" name="AutoShape 1">
          <a:extLst>
            <a:ext uri="{FF2B5EF4-FFF2-40B4-BE49-F238E27FC236}">
              <a16:creationId xmlns:a16="http://schemas.microsoft.com/office/drawing/2014/main" id="{2ACD69DD-FF7F-4897-A0F1-00D833DEB3AA}"/>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5" name="AutoShape 1">
          <a:extLst>
            <a:ext uri="{FF2B5EF4-FFF2-40B4-BE49-F238E27FC236}">
              <a16:creationId xmlns:a16="http://schemas.microsoft.com/office/drawing/2014/main" id="{70980ADC-2F94-44FA-B3F4-3160F60D966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6" name="AutoShape 1">
          <a:extLst>
            <a:ext uri="{FF2B5EF4-FFF2-40B4-BE49-F238E27FC236}">
              <a16:creationId xmlns:a16="http://schemas.microsoft.com/office/drawing/2014/main" id="{05B0FB02-AC39-4CFF-9917-B32AC965983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7" name="AutoShape 1">
          <a:extLst>
            <a:ext uri="{FF2B5EF4-FFF2-40B4-BE49-F238E27FC236}">
              <a16:creationId xmlns:a16="http://schemas.microsoft.com/office/drawing/2014/main" id="{C3DB3AB7-A316-436C-BB0B-3E298E8D1B3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8" name="Rectangle 157">
          <a:hlinkClick xmlns:r="http://schemas.openxmlformats.org/officeDocument/2006/relationships" r:id="rId1"/>
          <a:extLst>
            <a:ext uri="{FF2B5EF4-FFF2-40B4-BE49-F238E27FC236}">
              <a16:creationId xmlns:a16="http://schemas.microsoft.com/office/drawing/2014/main" id="{2C0D6FE9-A636-4BC6-8A77-87059BCB1CF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9" name="Picture 1">
          <a:extLst>
            <a:ext uri="{FF2B5EF4-FFF2-40B4-BE49-F238E27FC236}">
              <a16:creationId xmlns:a16="http://schemas.microsoft.com/office/drawing/2014/main" id="{F20F6D5B-EE0C-48D6-B788-36481CF6195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60" name="AutoShape 1">
          <a:extLst>
            <a:ext uri="{FF2B5EF4-FFF2-40B4-BE49-F238E27FC236}">
              <a16:creationId xmlns:a16="http://schemas.microsoft.com/office/drawing/2014/main" id="{6272CCAB-73E8-4530-9FA6-CC3E89B7AE7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1" name="Rectangle 160">
          <a:hlinkClick xmlns:r="http://schemas.openxmlformats.org/officeDocument/2006/relationships" r:id="rId1"/>
          <a:extLst>
            <a:ext uri="{FF2B5EF4-FFF2-40B4-BE49-F238E27FC236}">
              <a16:creationId xmlns:a16="http://schemas.microsoft.com/office/drawing/2014/main" id="{AEA4FFCF-DE1D-4755-972E-23A00963B80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2" name="Picture 1">
          <a:extLst>
            <a:ext uri="{FF2B5EF4-FFF2-40B4-BE49-F238E27FC236}">
              <a16:creationId xmlns:a16="http://schemas.microsoft.com/office/drawing/2014/main" id="{A15BB3F7-F1B9-40BB-9C2D-F58CB579B95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63" name="AutoShape 1">
          <a:extLst>
            <a:ext uri="{FF2B5EF4-FFF2-40B4-BE49-F238E27FC236}">
              <a16:creationId xmlns:a16="http://schemas.microsoft.com/office/drawing/2014/main" id="{2449D325-827C-4D2C-B204-E663B38B4446}"/>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64" name="AutoShape 1">
          <a:extLst>
            <a:ext uri="{FF2B5EF4-FFF2-40B4-BE49-F238E27FC236}">
              <a16:creationId xmlns:a16="http://schemas.microsoft.com/office/drawing/2014/main" id="{CE465583-5644-4014-9B75-515EFC8D59DB}"/>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65" name="AutoShape 1">
          <a:extLst>
            <a:ext uri="{FF2B5EF4-FFF2-40B4-BE49-F238E27FC236}">
              <a16:creationId xmlns:a16="http://schemas.microsoft.com/office/drawing/2014/main" id="{B290236E-B585-4371-AD4A-511F8C6A838D}"/>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6" name="Rectangle 165">
          <a:hlinkClick xmlns:r="http://schemas.openxmlformats.org/officeDocument/2006/relationships" r:id="rId1"/>
          <a:extLst>
            <a:ext uri="{FF2B5EF4-FFF2-40B4-BE49-F238E27FC236}">
              <a16:creationId xmlns:a16="http://schemas.microsoft.com/office/drawing/2014/main" id="{F444596C-E6BE-4D5D-BF78-82A2303B532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7" name="Picture 1">
          <a:extLst>
            <a:ext uri="{FF2B5EF4-FFF2-40B4-BE49-F238E27FC236}">
              <a16:creationId xmlns:a16="http://schemas.microsoft.com/office/drawing/2014/main" id="{242EFD89-C75C-4573-84B1-3C277395A95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68" name="Rectangle 167">
          <a:hlinkClick xmlns:r="http://schemas.openxmlformats.org/officeDocument/2006/relationships" r:id="rId1"/>
          <a:extLst>
            <a:ext uri="{FF2B5EF4-FFF2-40B4-BE49-F238E27FC236}">
              <a16:creationId xmlns:a16="http://schemas.microsoft.com/office/drawing/2014/main" id="{A34D68C8-B50D-4203-8232-BF83DE5E247E}"/>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9" name="Picture 1">
          <a:extLst>
            <a:ext uri="{FF2B5EF4-FFF2-40B4-BE49-F238E27FC236}">
              <a16:creationId xmlns:a16="http://schemas.microsoft.com/office/drawing/2014/main" id="{6037B4E8-62DE-4F44-9602-FFF5969219A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70" name="AutoShape 1">
          <a:extLst>
            <a:ext uri="{FF2B5EF4-FFF2-40B4-BE49-F238E27FC236}">
              <a16:creationId xmlns:a16="http://schemas.microsoft.com/office/drawing/2014/main" id="{8409FD25-7167-4A47-B1F2-A8DB8B65FE8A}"/>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1" name="AutoShape 1">
          <a:extLst>
            <a:ext uri="{FF2B5EF4-FFF2-40B4-BE49-F238E27FC236}">
              <a16:creationId xmlns:a16="http://schemas.microsoft.com/office/drawing/2014/main" id="{3ED3BC81-E1F7-443C-9DCA-9FEEB6268D0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72" name="AutoShape 1">
          <a:extLst>
            <a:ext uri="{FF2B5EF4-FFF2-40B4-BE49-F238E27FC236}">
              <a16:creationId xmlns:a16="http://schemas.microsoft.com/office/drawing/2014/main" id="{FBBB51CE-508B-4418-B8EB-93FA19D444FE}"/>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3" name="AutoShape 1">
          <a:extLst>
            <a:ext uri="{FF2B5EF4-FFF2-40B4-BE49-F238E27FC236}">
              <a16:creationId xmlns:a16="http://schemas.microsoft.com/office/drawing/2014/main" id="{E8A6B198-7E8C-4F18-AFE9-CE02C2F7E87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4" name="AutoShape 1">
          <a:extLst>
            <a:ext uri="{FF2B5EF4-FFF2-40B4-BE49-F238E27FC236}">
              <a16:creationId xmlns:a16="http://schemas.microsoft.com/office/drawing/2014/main" id="{310A41BB-67A2-477E-AED2-8F7829118F6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5" name="AutoShape 1">
          <a:extLst>
            <a:ext uri="{FF2B5EF4-FFF2-40B4-BE49-F238E27FC236}">
              <a16:creationId xmlns:a16="http://schemas.microsoft.com/office/drawing/2014/main" id="{D09DEA0D-D99D-4BEA-8313-C0D94E7F255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6" name="Rectangle 175">
          <a:hlinkClick xmlns:r="http://schemas.openxmlformats.org/officeDocument/2006/relationships" r:id="rId1"/>
          <a:extLst>
            <a:ext uri="{FF2B5EF4-FFF2-40B4-BE49-F238E27FC236}">
              <a16:creationId xmlns:a16="http://schemas.microsoft.com/office/drawing/2014/main" id="{569B85A3-ACD4-4BC5-82F0-E90D2301CCD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7" name="Picture 1">
          <a:extLst>
            <a:ext uri="{FF2B5EF4-FFF2-40B4-BE49-F238E27FC236}">
              <a16:creationId xmlns:a16="http://schemas.microsoft.com/office/drawing/2014/main" id="{313FF389-E2F8-4D29-B548-166933C8CB8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78" name="AutoShape 1">
          <a:extLst>
            <a:ext uri="{FF2B5EF4-FFF2-40B4-BE49-F238E27FC236}">
              <a16:creationId xmlns:a16="http://schemas.microsoft.com/office/drawing/2014/main" id="{0B5FDE51-B7A1-4633-B0F5-817F49E0E52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9" name="Rectangle 178">
          <a:hlinkClick xmlns:r="http://schemas.openxmlformats.org/officeDocument/2006/relationships" r:id="rId1"/>
          <a:extLst>
            <a:ext uri="{FF2B5EF4-FFF2-40B4-BE49-F238E27FC236}">
              <a16:creationId xmlns:a16="http://schemas.microsoft.com/office/drawing/2014/main" id="{CFF36B6A-3618-4C67-96C3-7C234D91B1A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0" name="Picture 1">
          <a:extLst>
            <a:ext uri="{FF2B5EF4-FFF2-40B4-BE49-F238E27FC236}">
              <a16:creationId xmlns:a16="http://schemas.microsoft.com/office/drawing/2014/main" id="{91196774-0384-4390-BFCF-F94DC721B31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81" name="AutoShape 1">
          <a:extLst>
            <a:ext uri="{FF2B5EF4-FFF2-40B4-BE49-F238E27FC236}">
              <a16:creationId xmlns:a16="http://schemas.microsoft.com/office/drawing/2014/main" id="{688D1DB2-2C0F-4F9A-AF9B-782ADFFC0F0B}"/>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82" name="Rectangle 181">
          <a:hlinkClick xmlns:r="http://schemas.openxmlformats.org/officeDocument/2006/relationships" r:id="rId1"/>
          <a:extLst>
            <a:ext uri="{FF2B5EF4-FFF2-40B4-BE49-F238E27FC236}">
              <a16:creationId xmlns:a16="http://schemas.microsoft.com/office/drawing/2014/main" id="{191FBFF0-B863-4102-AB78-4B2930C4001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3" name="Picture 1">
          <a:extLst>
            <a:ext uri="{FF2B5EF4-FFF2-40B4-BE49-F238E27FC236}">
              <a16:creationId xmlns:a16="http://schemas.microsoft.com/office/drawing/2014/main" id="{B4A5E0FB-BF43-44AD-B243-00A5DB67886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4" name="AutoShape 1">
          <a:extLst>
            <a:ext uri="{FF2B5EF4-FFF2-40B4-BE49-F238E27FC236}">
              <a16:creationId xmlns:a16="http://schemas.microsoft.com/office/drawing/2014/main" id="{D91A0968-2770-4F65-B00A-3BA60999B99E}"/>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5" name="AutoShape 1">
          <a:extLst>
            <a:ext uri="{FF2B5EF4-FFF2-40B4-BE49-F238E27FC236}">
              <a16:creationId xmlns:a16="http://schemas.microsoft.com/office/drawing/2014/main" id="{6A6F877C-68B5-4DAB-AB05-018F3BB9F3D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6" name="AutoShape 1">
          <a:extLst>
            <a:ext uri="{FF2B5EF4-FFF2-40B4-BE49-F238E27FC236}">
              <a16:creationId xmlns:a16="http://schemas.microsoft.com/office/drawing/2014/main" id="{F60D1A01-F134-421E-9226-D11CA041F9C8}"/>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7" name="AutoShape 1">
          <a:extLst>
            <a:ext uri="{FF2B5EF4-FFF2-40B4-BE49-F238E27FC236}">
              <a16:creationId xmlns:a16="http://schemas.microsoft.com/office/drawing/2014/main" id="{A36079DD-04B7-4E83-893E-AB3A27CA5844}"/>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8" name="AutoShape 1">
          <a:extLst>
            <a:ext uri="{FF2B5EF4-FFF2-40B4-BE49-F238E27FC236}">
              <a16:creationId xmlns:a16="http://schemas.microsoft.com/office/drawing/2014/main" id="{25889675-365E-4DFB-BE38-57BD0169BA2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9" name="AutoShape 1">
          <a:extLst>
            <a:ext uri="{FF2B5EF4-FFF2-40B4-BE49-F238E27FC236}">
              <a16:creationId xmlns:a16="http://schemas.microsoft.com/office/drawing/2014/main" id="{DF391289-F32A-4E79-8281-738C795F723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0" name="Rectangle 189">
          <a:hlinkClick xmlns:r="http://schemas.openxmlformats.org/officeDocument/2006/relationships" r:id="rId1"/>
          <a:extLst>
            <a:ext uri="{FF2B5EF4-FFF2-40B4-BE49-F238E27FC236}">
              <a16:creationId xmlns:a16="http://schemas.microsoft.com/office/drawing/2014/main" id="{0362DE87-16DD-4E87-AD1F-A9CCF585240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1" name="Picture 1">
          <a:extLst>
            <a:ext uri="{FF2B5EF4-FFF2-40B4-BE49-F238E27FC236}">
              <a16:creationId xmlns:a16="http://schemas.microsoft.com/office/drawing/2014/main" id="{BE86F8C5-918C-425E-8F4D-5DA48CF2E68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92" name="AutoShape 1">
          <a:extLst>
            <a:ext uri="{FF2B5EF4-FFF2-40B4-BE49-F238E27FC236}">
              <a16:creationId xmlns:a16="http://schemas.microsoft.com/office/drawing/2014/main" id="{3395F3A0-97DB-4B69-93CB-30D1DEA4D01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3" name="Rectangle 192">
          <a:hlinkClick xmlns:r="http://schemas.openxmlformats.org/officeDocument/2006/relationships" r:id="rId1"/>
          <a:extLst>
            <a:ext uri="{FF2B5EF4-FFF2-40B4-BE49-F238E27FC236}">
              <a16:creationId xmlns:a16="http://schemas.microsoft.com/office/drawing/2014/main" id="{350B385B-3BB3-491A-9743-BEF089F8C5A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4" name="Picture 1">
          <a:extLst>
            <a:ext uri="{FF2B5EF4-FFF2-40B4-BE49-F238E27FC236}">
              <a16:creationId xmlns:a16="http://schemas.microsoft.com/office/drawing/2014/main" id="{1B8C150F-193B-4E1E-B67F-FF531042AB4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95" name="AutoShape 1">
          <a:extLst>
            <a:ext uri="{FF2B5EF4-FFF2-40B4-BE49-F238E27FC236}">
              <a16:creationId xmlns:a16="http://schemas.microsoft.com/office/drawing/2014/main" id="{1C25306E-CD8F-45AB-8853-512A2EBB7C33}"/>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96" name="AutoShape 1">
          <a:extLst>
            <a:ext uri="{FF2B5EF4-FFF2-40B4-BE49-F238E27FC236}">
              <a16:creationId xmlns:a16="http://schemas.microsoft.com/office/drawing/2014/main" id="{393A0184-7A11-4044-8A66-3DAECDF473D0}"/>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97" name="AutoShape 1">
          <a:extLst>
            <a:ext uri="{FF2B5EF4-FFF2-40B4-BE49-F238E27FC236}">
              <a16:creationId xmlns:a16="http://schemas.microsoft.com/office/drawing/2014/main" id="{6CF08496-D260-4A80-8FE0-9511A2F22038}"/>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8" name="Rectangle 197">
          <a:hlinkClick xmlns:r="http://schemas.openxmlformats.org/officeDocument/2006/relationships" r:id="rId1"/>
          <a:extLst>
            <a:ext uri="{FF2B5EF4-FFF2-40B4-BE49-F238E27FC236}">
              <a16:creationId xmlns:a16="http://schemas.microsoft.com/office/drawing/2014/main" id="{E998234A-0166-4B90-B274-C7B009CB10A2}"/>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9" name="Picture 1">
          <a:extLst>
            <a:ext uri="{FF2B5EF4-FFF2-40B4-BE49-F238E27FC236}">
              <a16:creationId xmlns:a16="http://schemas.microsoft.com/office/drawing/2014/main" id="{9D0771CB-DD60-42AD-AC0B-B93FE867300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00" name="Rectangle 199">
          <a:hlinkClick xmlns:r="http://schemas.openxmlformats.org/officeDocument/2006/relationships" r:id="rId1"/>
          <a:extLst>
            <a:ext uri="{FF2B5EF4-FFF2-40B4-BE49-F238E27FC236}">
              <a16:creationId xmlns:a16="http://schemas.microsoft.com/office/drawing/2014/main" id="{4D1141FE-DA24-4DA8-A00C-C711A7765CE3}"/>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1" name="Picture 1">
          <a:extLst>
            <a:ext uri="{FF2B5EF4-FFF2-40B4-BE49-F238E27FC236}">
              <a16:creationId xmlns:a16="http://schemas.microsoft.com/office/drawing/2014/main" id="{0222D58E-9E9A-4AF8-98E5-F9D343AAF9F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02" name="AutoShape 1">
          <a:extLst>
            <a:ext uri="{FF2B5EF4-FFF2-40B4-BE49-F238E27FC236}">
              <a16:creationId xmlns:a16="http://schemas.microsoft.com/office/drawing/2014/main" id="{72035880-701C-4519-B132-980283881C53}"/>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3" name="AutoShape 1">
          <a:extLst>
            <a:ext uri="{FF2B5EF4-FFF2-40B4-BE49-F238E27FC236}">
              <a16:creationId xmlns:a16="http://schemas.microsoft.com/office/drawing/2014/main" id="{AB3AC88D-660B-439A-829C-D9164B16317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04" name="AutoShape 1">
          <a:extLst>
            <a:ext uri="{FF2B5EF4-FFF2-40B4-BE49-F238E27FC236}">
              <a16:creationId xmlns:a16="http://schemas.microsoft.com/office/drawing/2014/main" id="{A9F79D98-639F-4BE6-B643-4C107A347AF6}"/>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5" name="AutoShape 1">
          <a:extLst>
            <a:ext uri="{FF2B5EF4-FFF2-40B4-BE49-F238E27FC236}">
              <a16:creationId xmlns:a16="http://schemas.microsoft.com/office/drawing/2014/main" id="{F4EAB8E9-9DD1-4BC5-A9F3-69753F88CEC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6" name="AutoShape 1">
          <a:extLst>
            <a:ext uri="{FF2B5EF4-FFF2-40B4-BE49-F238E27FC236}">
              <a16:creationId xmlns:a16="http://schemas.microsoft.com/office/drawing/2014/main" id="{4FAD5AC6-367D-437C-9170-5754D054AFB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7" name="AutoShape 1">
          <a:extLst>
            <a:ext uri="{FF2B5EF4-FFF2-40B4-BE49-F238E27FC236}">
              <a16:creationId xmlns:a16="http://schemas.microsoft.com/office/drawing/2014/main" id="{A56E6970-77EA-4C5F-AF48-90733B4337D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8" name="Rectangle 207">
          <a:hlinkClick xmlns:r="http://schemas.openxmlformats.org/officeDocument/2006/relationships" r:id="rId1"/>
          <a:extLst>
            <a:ext uri="{FF2B5EF4-FFF2-40B4-BE49-F238E27FC236}">
              <a16:creationId xmlns:a16="http://schemas.microsoft.com/office/drawing/2014/main" id="{E3EB6921-C8E0-4600-936B-45D5A141A9F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9" name="Picture 1">
          <a:extLst>
            <a:ext uri="{FF2B5EF4-FFF2-40B4-BE49-F238E27FC236}">
              <a16:creationId xmlns:a16="http://schemas.microsoft.com/office/drawing/2014/main" id="{74FB12B9-7DE4-49C8-9720-B44A326F691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10" name="AutoShape 1">
          <a:extLst>
            <a:ext uri="{FF2B5EF4-FFF2-40B4-BE49-F238E27FC236}">
              <a16:creationId xmlns:a16="http://schemas.microsoft.com/office/drawing/2014/main" id="{6EA30493-80B7-4D43-91BA-E38CD092C69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11" name="Rectangle 210">
          <a:hlinkClick xmlns:r="http://schemas.openxmlformats.org/officeDocument/2006/relationships" r:id="rId1"/>
          <a:extLst>
            <a:ext uri="{FF2B5EF4-FFF2-40B4-BE49-F238E27FC236}">
              <a16:creationId xmlns:a16="http://schemas.microsoft.com/office/drawing/2014/main" id="{3ED672F2-F8BF-4548-BEEC-BA97CAC484E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2" name="Picture 1">
          <a:extLst>
            <a:ext uri="{FF2B5EF4-FFF2-40B4-BE49-F238E27FC236}">
              <a16:creationId xmlns:a16="http://schemas.microsoft.com/office/drawing/2014/main" id="{18DA43FB-7262-4C22-86FD-F3E49292D21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213" name="AutoShape 1">
          <a:extLst>
            <a:ext uri="{FF2B5EF4-FFF2-40B4-BE49-F238E27FC236}">
              <a16:creationId xmlns:a16="http://schemas.microsoft.com/office/drawing/2014/main" id="{02FD280F-5B53-48F4-9110-B29851080190}"/>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14" name="AutoShape 1">
          <a:extLst>
            <a:ext uri="{FF2B5EF4-FFF2-40B4-BE49-F238E27FC236}">
              <a16:creationId xmlns:a16="http://schemas.microsoft.com/office/drawing/2014/main" id="{79824D95-D3A7-4C8A-A505-47F89AEE99C0}"/>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15" name="AutoShape 1">
          <a:extLst>
            <a:ext uri="{FF2B5EF4-FFF2-40B4-BE49-F238E27FC236}">
              <a16:creationId xmlns:a16="http://schemas.microsoft.com/office/drawing/2014/main" id="{CD0B9ABB-C775-47DE-B406-44AC53CD67B1}"/>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16" name="AutoShape 1">
          <a:extLst>
            <a:ext uri="{FF2B5EF4-FFF2-40B4-BE49-F238E27FC236}">
              <a16:creationId xmlns:a16="http://schemas.microsoft.com/office/drawing/2014/main" id="{57481C86-FDDD-415B-8528-B35806625993}"/>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17" name="Rectangle 216">
          <a:hlinkClick xmlns:r="http://schemas.openxmlformats.org/officeDocument/2006/relationships" r:id="rId1"/>
          <a:extLst>
            <a:ext uri="{FF2B5EF4-FFF2-40B4-BE49-F238E27FC236}">
              <a16:creationId xmlns:a16="http://schemas.microsoft.com/office/drawing/2014/main" id="{6B2C0DEF-732C-4C64-8472-E5F02CA38DA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8" name="Picture 1">
          <a:extLst>
            <a:ext uri="{FF2B5EF4-FFF2-40B4-BE49-F238E27FC236}">
              <a16:creationId xmlns:a16="http://schemas.microsoft.com/office/drawing/2014/main" id="{BF2706D1-BDA4-4529-BA41-4C14C5D466A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19" name="AutoShape 1">
          <a:extLst>
            <a:ext uri="{FF2B5EF4-FFF2-40B4-BE49-F238E27FC236}">
              <a16:creationId xmlns:a16="http://schemas.microsoft.com/office/drawing/2014/main" id="{BC163074-E96D-497D-82C9-498523642EDC}"/>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0" name="Rectangle 219">
          <a:hlinkClick xmlns:r="http://schemas.openxmlformats.org/officeDocument/2006/relationships" r:id="rId1"/>
          <a:extLst>
            <a:ext uri="{FF2B5EF4-FFF2-40B4-BE49-F238E27FC236}">
              <a16:creationId xmlns:a16="http://schemas.microsoft.com/office/drawing/2014/main" id="{C3EBAE0D-0D55-499B-916E-0F7CE0210D4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1" name="Picture 1">
          <a:extLst>
            <a:ext uri="{FF2B5EF4-FFF2-40B4-BE49-F238E27FC236}">
              <a16:creationId xmlns:a16="http://schemas.microsoft.com/office/drawing/2014/main" id="{C0FBC5DC-8637-45D5-AB57-3CAAAB0A22F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22" name="AutoShape 1">
          <a:extLst>
            <a:ext uri="{FF2B5EF4-FFF2-40B4-BE49-F238E27FC236}">
              <a16:creationId xmlns:a16="http://schemas.microsoft.com/office/drawing/2014/main" id="{8F8F3B16-05DE-4071-8F1B-96453AFE40C5}"/>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3" name="AutoShape 1">
          <a:extLst>
            <a:ext uri="{FF2B5EF4-FFF2-40B4-BE49-F238E27FC236}">
              <a16:creationId xmlns:a16="http://schemas.microsoft.com/office/drawing/2014/main" id="{2611AAA4-EE70-498E-B6FE-038B6811AB5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24" name="AutoShape 1">
          <a:extLst>
            <a:ext uri="{FF2B5EF4-FFF2-40B4-BE49-F238E27FC236}">
              <a16:creationId xmlns:a16="http://schemas.microsoft.com/office/drawing/2014/main" id="{8B32AEF9-1478-4580-9FDA-0457FBF94112}"/>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5" name="AutoShape 1">
          <a:extLst>
            <a:ext uri="{FF2B5EF4-FFF2-40B4-BE49-F238E27FC236}">
              <a16:creationId xmlns:a16="http://schemas.microsoft.com/office/drawing/2014/main" id="{CD8DD3A4-996C-42EA-A7C3-C3378A45C65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6" name="AutoShape 1">
          <a:extLst>
            <a:ext uri="{FF2B5EF4-FFF2-40B4-BE49-F238E27FC236}">
              <a16:creationId xmlns:a16="http://schemas.microsoft.com/office/drawing/2014/main" id="{EC8E9893-1E4C-49D9-9E4D-E311D65D635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7" name="AutoShape 1">
          <a:extLst>
            <a:ext uri="{FF2B5EF4-FFF2-40B4-BE49-F238E27FC236}">
              <a16:creationId xmlns:a16="http://schemas.microsoft.com/office/drawing/2014/main" id="{BEF169B4-2ED4-4BD8-8E9C-9A880E4BF96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8" name="Rectangle 227">
          <a:hlinkClick xmlns:r="http://schemas.openxmlformats.org/officeDocument/2006/relationships" r:id="rId1"/>
          <a:extLst>
            <a:ext uri="{FF2B5EF4-FFF2-40B4-BE49-F238E27FC236}">
              <a16:creationId xmlns:a16="http://schemas.microsoft.com/office/drawing/2014/main" id="{EF5CF2CC-CE84-40B7-BBAF-0265FCC9C2E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9" name="Picture 1">
          <a:extLst>
            <a:ext uri="{FF2B5EF4-FFF2-40B4-BE49-F238E27FC236}">
              <a16:creationId xmlns:a16="http://schemas.microsoft.com/office/drawing/2014/main" id="{C4994230-D985-4F25-A38F-710E4C351D9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30" name="AutoShape 1">
          <a:extLst>
            <a:ext uri="{FF2B5EF4-FFF2-40B4-BE49-F238E27FC236}">
              <a16:creationId xmlns:a16="http://schemas.microsoft.com/office/drawing/2014/main" id="{6B662A0B-AB9D-4F49-9ADD-7B966F0D76C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1" name="Rectangle 230">
          <a:hlinkClick xmlns:r="http://schemas.openxmlformats.org/officeDocument/2006/relationships" r:id="rId1"/>
          <a:extLst>
            <a:ext uri="{FF2B5EF4-FFF2-40B4-BE49-F238E27FC236}">
              <a16:creationId xmlns:a16="http://schemas.microsoft.com/office/drawing/2014/main" id="{10BBC36B-748F-4175-8169-0416366815F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2" name="Picture 1">
          <a:extLst>
            <a:ext uri="{FF2B5EF4-FFF2-40B4-BE49-F238E27FC236}">
              <a16:creationId xmlns:a16="http://schemas.microsoft.com/office/drawing/2014/main" id="{9B004BBE-DE1D-43AD-A30B-4F658A5BDBD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33" name="AutoShape 1">
          <a:extLst>
            <a:ext uri="{FF2B5EF4-FFF2-40B4-BE49-F238E27FC236}">
              <a16:creationId xmlns:a16="http://schemas.microsoft.com/office/drawing/2014/main" id="{D7EF966C-8B0B-4ED2-8F5A-13A3A05035C6}"/>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4" name="Rectangle 233">
          <a:hlinkClick xmlns:r="http://schemas.openxmlformats.org/officeDocument/2006/relationships" r:id="rId1"/>
          <a:extLst>
            <a:ext uri="{FF2B5EF4-FFF2-40B4-BE49-F238E27FC236}">
              <a16:creationId xmlns:a16="http://schemas.microsoft.com/office/drawing/2014/main" id="{54DDE425-8B5A-4120-9B98-98B54D5A1AD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5" name="Picture 1">
          <a:extLst>
            <a:ext uri="{FF2B5EF4-FFF2-40B4-BE49-F238E27FC236}">
              <a16:creationId xmlns:a16="http://schemas.microsoft.com/office/drawing/2014/main" id="{06A409DE-F3C6-4B3F-A8E0-B1833AA0ED1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36" name="AutoShape 1">
          <a:extLst>
            <a:ext uri="{FF2B5EF4-FFF2-40B4-BE49-F238E27FC236}">
              <a16:creationId xmlns:a16="http://schemas.microsoft.com/office/drawing/2014/main" id="{07515D6D-0FBF-459A-80BA-D2B2CD62C4EE}"/>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7" name="AutoShape 1">
          <a:extLst>
            <a:ext uri="{FF2B5EF4-FFF2-40B4-BE49-F238E27FC236}">
              <a16:creationId xmlns:a16="http://schemas.microsoft.com/office/drawing/2014/main" id="{0746ADF8-79A4-4577-8AD0-2DBD3AB7388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38" name="AutoShape 1">
          <a:extLst>
            <a:ext uri="{FF2B5EF4-FFF2-40B4-BE49-F238E27FC236}">
              <a16:creationId xmlns:a16="http://schemas.microsoft.com/office/drawing/2014/main" id="{D019FB9C-FEC8-4F91-A0B1-066ACEC319CC}"/>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9" name="AutoShape 1">
          <a:extLst>
            <a:ext uri="{FF2B5EF4-FFF2-40B4-BE49-F238E27FC236}">
              <a16:creationId xmlns:a16="http://schemas.microsoft.com/office/drawing/2014/main" id="{C97ADB7D-D49D-424D-AE6D-1CFEDCE25CF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0" name="AutoShape 1">
          <a:extLst>
            <a:ext uri="{FF2B5EF4-FFF2-40B4-BE49-F238E27FC236}">
              <a16:creationId xmlns:a16="http://schemas.microsoft.com/office/drawing/2014/main" id="{ECB9C5D1-9324-48BC-BD88-E753EA8486A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1" name="AutoShape 1">
          <a:extLst>
            <a:ext uri="{FF2B5EF4-FFF2-40B4-BE49-F238E27FC236}">
              <a16:creationId xmlns:a16="http://schemas.microsoft.com/office/drawing/2014/main" id="{ABCDADB4-313F-47C4-93FB-A5A85C99C63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2" name="Rectangle 241">
          <a:hlinkClick xmlns:r="http://schemas.openxmlformats.org/officeDocument/2006/relationships" r:id="rId1"/>
          <a:extLst>
            <a:ext uri="{FF2B5EF4-FFF2-40B4-BE49-F238E27FC236}">
              <a16:creationId xmlns:a16="http://schemas.microsoft.com/office/drawing/2014/main" id="{3956C67F-31D0-4B9D-9741-743F6CAE910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3" name="Picture 1">
          <a:extLst>
            <a:ext uri="{FF2B5EF4-FFF2-40B4-BE49-F238E27FC236}">
              <a16:creationId xmlns:a16="http://schemas.microsoft.com/office/drawing/2014/main" id="{F1BD03D0-C83B-4993-8B6A-979B583C451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44" name="AutoShape 1">
          <a:extLst>
            <a:ext uri="{FF2B5EF4-FFF2-40B4-BE49-F238E27FC236}">
              <a16:creationId xmlns:a16="http://schemas.microsoft.com/office/drawing/2014/main" id="{FE78CD37-390B-4465-A464-17F58AF13EE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5" name="Rectangle 244">
          <a:hlinkClick xmlns:r="http://schemas.openxmlformats.org/officeDocument/2006/relationships" r:id="rId1"/>
          <a:extLst>
            <a:ext uri="{FF2B5EF4-FFF2-40B4-BE49-F238E27FC236}">
              <a16:creationId xmlns:a16="http://schemas.microsoft.com/office/drawing/2014/main" id="{24AAE329-C498-4219-99B1-9049079B9E3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6" name="Picture 1">
          <a:extLst>
            <a:ext uri="{FF2B5EF4-FFF2-40B4-BE49-F238E27FC236}">
              <a16:creationId xmlns:a16="http://schemas.microsoft.com/office/drawing/2014/main" id="{62C81D01-96FE-4DF8-AFD1-14383CEC757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47" name="AutoShape 1">
          <a:extLst>
            <a:ext uri="{FF2B5EF4-FFF2-40B4-BE49-F238E27FC236}">
              <a16:creationId xmlns:a16="http://schemas.microsoft.com/office/drawing/2014/main" id="{AC8F498F-D5A7-4133-9629-BB954E35E578}"/>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48" name="AutoShape 1">
          <a:extLst>
            <a:ext uri="{FF2B5EF4-FFF2-40B4-BE49-F238E27FC236}">
              <a16:creationId xmlns:a16="http://schemas.microsoft.com/office/drawing/2014/main" id="{2F97DC64-A279-4674-BBDC-CC76EE185561}"/>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49" name="AutoShape 1">
          <a:extLst>
            <a:ext uri="{FF2B5EF4-FFF2-40B4-BE49-F238E27FC236}">
              <a16:creationId xmlns:a16="http://schemas.microsoft.com/office/drawing/2014/main" id="{09EC474C-2623-49F6-B2E7-E198C144C15C}"/>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0" name="Rectangle 249">
          <a:hlinkClick xmlns:r="http://schemas.openxmlformats.org/officeDocument/2006/relationships" r:id="rId1"/>
          <a:extLst>
            <a:ext uri="{FF2B5EF4-FFF2-40B4-BE49-F238E27FC236}">
              <a16:creationId xmlns:a16="http://schemas.microsoft.com/office/drawing/2014/main" id="{EFD206E2-089A-4D79-B2F4-E0922C9DCC0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1" name="Picture 1">
          <a:extLst>
            <a:ext uri="{FF2B5EF4-FFF2-40B4-BE49-F238E27FC236}">
              <a16:creationId xmlns:a16="http://schemas.microsoft.com/office/drawing/2014/main" id="{1DA89F33-C038-4257-B7D4-E8B72707228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52" name="Rectangle 251">
          <a:hlinkClick xmlns:r="http://schemas.openxmlformats.org/officeDocument/2006/relationships" r:id="rId1"/>
          <a:extLst>
            <a:ext uri="{FF2B5EF4-FFF2-40B4-BE49-F238E27FC236}">
              <a16:creationId xmlns:a16="http://schemas.microsoft.com/office/drawing/2014/main" id="{6A0D3CF7-2210-432C-B413-503E5ED582B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3" name="Picture 1">
          <a:extLst>
            <a:ext uri="{FF2B5EF4-FFF2-40B4-BE49-F238E27FC236}">
              <a16:creationId xmlns:a16="http://schemas.microsoft.com/office/drawing/2014/main" id="{E2A21605-6B51-4B5F-BA8E-69D0EE1B8BD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54" name="AutoShape 1">
          <a:extLst>
            <a:ext uri="{FF2B5EF4-FFF2-40B4-BE49-F238E27FC236}">
              <a16:creationId xmlns:a16="http://schemas.microsoft.com/office/drawing/2014/main" id="{46473DDB-9E86-441D-945E-317E7C0F98E8}"/>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5" name="AutoShape 1">
          <a:extLst>
            <a:ext uri="{FF2B5EF4-FFF2-40B4-BE49-F238E27FC236}">
              <a16:creationId xmlns:a16="http://schemas.microsoft.com/office/drawing/2014/main" id="{105DB1AB-BD36-418B-8559-74F146D0DA2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56" name="AutoShape 1">
          <a:extLst>
            <a:ext uri="{FF2B5EF4-FFF2-40B4-BE49-F238E27FC236}">
              <a16:creationId xmlns:a16="http://schemas.microsoft.com/office/drawing/2014/main" id="{70C6AA27-13E1-414B-A9FC-5D236B51FFBD}"/>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7" name="AutoShape 1">
          <a:extLst>
            <a:ext uri="{FF2B5EF4-FFF2-40B4-BE49-F238E27FC236}">
              <a16:creationId xmlns:a16="http://schemas.microsoft.com/office/drawing/2014/main" id="{0CD785E7-E258-428C-B77E-4A133D4C074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8" name="AutoShape 1">
          <a:extLst>
            <a:ext uri="{FF2B5EF4-FFF2-40B4-BE49-F238E27FC236}">
              <a16:creationId xmlns:a16="http://schemas.microsoft.com/office/drawing/2014/main" id="{843B86CB-FB14-478E-AD8A-D80D2DDE50C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9" name="AutoShape 1">
          <a:extLst>
            <a:ext uri="{FF2B5EF4-FFF2-40B4-BE49-F238E27FC236}">
              <a16:creationId xmlns:a16="http://schemas.microsoft.com/office/drawing/2014/main" id="{9140E47C-13AA-46B1-93B0-2F5ABC5714D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0" name="Rectangle 259">
          <a:hlinkClick xmlns:r="http://schemas.openxmlformats.org/officeDocument/2006/relationships" r:id="rId1"/>
          <a:extLst>
            <a:ext uri="{FF2B5EF4-FFF2-40B4-BE49-F238E27FC236}">
              <a16:creationId xmlns:a16="http://schemas.microsoft.com/office/drawing/2014/main" id="{9A7230B4-D224-41A6-94D4-A3CE4048938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1" name="Picture 1">
          <a:extLst>
            <a:ext uri="{FF2B5EF4-FFF2-40B4-BE49-F238E27FC236}">
              <a16:creationId xmlns:a16="http://schemas.microsoft.com/office/drawing/2014/main" id="{F4EAEA92-55D1-4712-B646-EBB0334A037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62" name="AutoShape 1">
          <a:extLst>
            <a:ext uri="{FF2B5EF4-FFF2-40B4-BE49-F238E27FC236}">
              <a16:creationId xmlns:a16="http://schemas.microsoft.com/office/drawing/2014/main" id="{C296063C-B692-45F3-9B89-0503DAB3DE3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3" name="Rectangle 262">
          <a:hlinkClick xmlns:r="http://schemas.openxmlformats.org/officeDocument/2006/relationships" r:id="rId3"/>
          <a:extLst>
            <a:ext uri="{FF2B5EF4-FFF2-40B4-BE49-F238E27FC236}">
              <a16:creationId xmlns:a16="http://schemas.microsoft.com/office/drawing/2014/main" id="{0163447E-1BA2-42EB-B6E5-98EB521E3E7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4" name="Picture 1">
          <a:extLst>
            <a:ext uri="{FF2B5EF4-FFF2-40B4-BE49-F238E27FC236}">
              <a16:creationId xmlns:a16="http://schemas.microsoft.com/office/drawing/2014/main" id="{F0762942-DE4A-465C-BC64-5E9B3B83C87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8</xdr:col>
      <xdr:colOff>304800</xdr:colOff>
      <xdr:row>13</xdr:row>
      <xdr:rowOff>148590</xdr:rowOff>
    </xdr:to>
    <xdr:sp macro="" textlink="">
      <xdr:nvSpPr>
        <xdr:cNvPr id="2" name="AutoShape 1">
          <a:extLst>
            <a:ext uri="{FF2B5EF4-FFF2-40B4-BE49-F238E27FC236}">
              <a16:creationId xmlns:a16="http://schemas.microsoft.com/office/drawing/2014/main" id="{C30C8F5A-EE11-486D-9035-E7FF16305472}"/>
            </a:ext>
          </a:extLst>
        </xdr:cNvPr>
        <xdr:cNvSpPr>
          <a:spLocks noChangeAspect="1" noChangeArrowheads="1"/>
        </xdr:cNvSpPr>
      </xdr:nvSpPr>
      <xdr:spPr bwMode="auto">
        <a:xfrm>
          <a:off x="56769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3" name="AutoShape 1">
          <a:extLst>
            <a:ext uri="{FF2B5EF4-FFF2-40B4-BE49-F238E27FC236}">
              <a16:creationId xmlns:a16="http://schemas.microsoft.com/office/drawing/2014/main" id="{B7BC17A3-4B9C-46E2-B61C-CF2D22B36975}"/>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4" name="AutoShape 1">
          <a:extLst>
            <a:ext uri="{FF2B5EF4-FFF2-40B4-BE49-F238E27FC236}">
              <a16:creationId xmlns:a16="http://schemas.microsoft.com/office/drawing/2014/main" id="{05E82E89-6099-4B18-AF2C-5BA76EEDC433}"/>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5" name="AutoShape 1">
          <a:extLst>
            <a:ext uri="{FF2B5EF4-FFF2-40B4-BE49-F238E27FC236}">
              <a16:creationId xmlns:a16="http://schemas.microsoft.com/office/drawing/2014/main" id="{18962449-D7FA-4B96-A12B-962604BE32B4}"/>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EDEB4367-5447-472E-9967-0544B15ED190}"/>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 name="Picture 1">
          <a:extLst>
            <a:ext uri="{FF2B5EF4-FFF2-40B4-BE49-F238E27FC236}">
              <a16:creationId xmlns:a16="http://schemas.microsoft.com/office/drawing/2014/main" id="{BF89A03D-E25D-40FA-AE93-9D3D29D2F6E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9" name="AutoShape 1">
          <a:extLst>
            <a:ext uri="{FF2B5EF4-FFF2-40B4-BE49-F238E27FC236}">
              <a16:creationId xmlns:a16="http://schemas.microsoft.com/office/drawing/2014/main" id="{09755335-3220-4F5D-BFB7-AC08D482A23B}"/>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9FB28D46-50BC-4141-B364-919C2321D25A}"/>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 name="Picture 1">
          <a:extLst>
            <a:ext uri="{FF2B5EF4-FFF2-40B4-BE49-F238E27FC236}">
              <a16:creationId xmlns:a16="http://schemas.microsoft.com/office/drawing/2014/main" id="{EAE70B7A-A3E4-4542-AD94-BB389DE67CA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6" name="AutoShape 1">
          <a:extLst>
            <a:ext uri="{FF2B5EF4-FFF2-40B4-BE49-F238E27FC236}">
              <a16:creationId xmlns:a16="http://schemas.microsoft.com/office/drawing/2014/main" id="{6FBA042F-0953-4583-82BF-C377C7492FB0}"/>
            </a:ext>
          </a:extLst>
        </xdr:cNvPr>
        <xdr:cNvSpPr>
          <a:spLocks noChangeAspect="1" noChangeArrowheads="1"/>
        </xdr:cNvSpPr>
      </xdr:nvSpPr>
      <xdr:spPr bwMode="auto">
        <a:xfrm>
          <a:off x="5886450" y="3657600"/>
          <a:ext cx="304800" cy="306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 name="AutoShape 1">
          <a:extLst>
            <a:ext uri="{FF2B5EF4-FFF2-40B4-BE49-F238E27FC236}">
              <a16:creationId xmlns:a16="http://schemas.microsoft.com/office/drawing/2014/main" id="{31198EEC-12CB-45BC-99DE-81B70BD541F9}"/>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3" name="AutoShape 1">
          <a:extLst>
            <a:ext uri="{FF2B5EF4-FFF2-40B4-BE49-F238E27FC236}">
              <a16:creationId xmlns:a16="http://schemas.microsoft.com/office/drawing/2014/main" id="{BA83DDAB-962F-45D4-9A10-3837AE0F64CE}"/>
            </a:ext>
          </a:extLst>
        </xdr:cNvPr>
        <xdr:cNvSpPr>
          <a:spLocks noChangeAspect="1" noChangeArrowheads="1"/>
        </xdr:cNvSpPr>
      </xdr:nvSpPr>
      <xdr:spPr bwMode="auto">
        <a:xfrm>
          <a:off x="5886450" y="3657600"/>
          <a:ext cx="304800" cy="306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 name="AutoShape 1">
          <a:extLst>
            <a:ext uri="{FF2B5EF4-FFF2-40B4-BE49-F238E27FC236}">
              <a16:creationId xmlns:a16="http://schemas.microsoft.com/office/drawing/2014/main" id="{CD4B5D64-E59C-4FD9-AEDD-40A75F5AAE1C}"/>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 name="AutoShape 1">
          <a:extLst>
            <a:ext uri="{FF2B5EF4-FFF2-40B4-BE49-F238E27FC236}">
              <a16:creationId xmlns:a16="http://schemas.microsoft.com/office/drawing/2014/main" id="{B52BFE0C-667F-4EC1-A2AE-258FF64B076A}"/>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 name="AutoShape 1">
          <a:extLst>
            <a:ext uri="{FF2B5EF4-FFF2-40B4-BE49-F238E27FC236}">
              <a16:creationId xmlns:a16="http://schemas.microsoft.com/office/drawing/2014/main" id="{8674B706-B2F3-4EC7-A0C5-1F88BCF4830F}"/>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BB2CD7D5-D0F2-4114-B6C0-A5F8454A103B}"/>
            </a:ext>
          </a:extLst>
        </xdr:cNvPr>
        <xdr:cNvSpPr/>
      </xdr:nvSpPr>
      <xdr:spPr>
        <a:xfrm>
          <a:off x="2105025" y="47625"/>
          <a:ext cx="1362075" cy="61912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 name="Picture 1">
          <a:extLst>
            <a:ext uri="{FF2B5EF4-FFF2-40B4-BE49-F238E27FC236}">
              <a16:creationId xmlns:a16="http://schemas.microsoft.com/office/drawing/2014/main" id="{4EC5403A-00C4-47EC-85A7-263A481C70F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19075" y="95250"/>
          <a:ext cx="1752600" cy="59326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9" name="AutoShape 1">
          <a:extLst>
            <a:ext uri="{FF2B5EF4-FFF2-40B4-BE49-F238E27FC236}">
              <a16:creationId xmlns:a16="http://schemas.microsoft.com/office/drawing/2014/main" id="{92B7CFE8-5423-4042-8037-DE7116C61460}"/>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 name="Rectangle 19">
          <a:hlinkClick xmlns:r="http://schemas.openxmlformats.org/officeDocument/2006/relationships" r:id="rId1"/>
          <a:extLst>
            <a:ext uri="{FF2B5EF4-FFF2-40B4-BE49-F238E27FC236}">
              <a16:creationId xmlns:a16="http://schemas.microsoft.com/office/drawing/2014/main" id="{F6DC83A9-B3B0-44E5-8CE1-A976F5F7214D}"/>
            </a:ext>
          </a:extLst>
        </xdr:cNvPr>
        <xdr:cNvSpPr/>
      </xdr:nvSpPr>
      <xdr:spPr>
        <a:xfrm>
          <a:off x="2105025" y="47625"/>
          <a:ext cx="1362075" cy="61912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 name="Picture 1">
          <a:extLst>
            <a:ext uri="{FF2B5EF4-FFF2-40B4-BE49-F238E27FC236}">
              <a16:creationId xmlns:a16="http://schemas.microsoft.com/office/drawing/2014/main" id="{E4656885-58B5-4037-98D2-DD9F2B5287D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19075" y="95250"/>
          <a:ext cx="1752600" cy="59326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2" name="AutoShape 1">
          <a:extLst>
            <a:ext uri="{FF2B5EF4-FFF2-40B4-BE49-F238E27FC236}">
              <a16:creationId xmlns:a16="http://schemas.microsoft.com/office/drawing/2014/main" id="{712E2080-C84D-49E8-B954-7B366CEA5862}"/>
            </a:ext>
          </a:extLst>
        </xdr:cNvPr>
        <xdr:cNvSpPr>
          <a:spLocks noChangeAspect="1" noChangeArrowheads="1"/>
        </xdr:cNvSpPr>
      </xdr:nvSpPr>
      <xdr:spPr bwMode="auto">
        <a:xfrm>
          <a:off x="648462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B6CD57E8-AF98-4AEC-BA9F-43962E9D8C81}"/>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 name="Picture 1">
          <a:extLst>
            <a:ext uri="{FF2B5EF4-FFF2-40B4-BE49-F238E27FC236}">
              <a16:creationId xmlns:a16="http://schemas.microsoft.com/office/drawing/2014/main" id="{C5B6D60C-22FF-4E86-B12C-1DB5B35D05F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5" name="AutoShape 1">
          <a:extLst>
            <a:ext uri="{FF2B5EF4-FFF2-40B4-BE49-F238E27FC236}">
              <a16:creationId xmlns:a16="http://schemas.microsoft.com/office/drawing/2014/main" id="{57F447F4-B8E2-4998-8802-2997E3D9DBC2}"/>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 name="AutoShape 1">
          <a:extLst>
            <a:ext uri="{FF2B5EF4-FFF2-40B4-BE49-F238E27FC236}">
              <a16:creationId xmlns:a16="http://schemas.microsoft.com/office/drawing/2014/main" id="{C971F6A7-AFDF-475A-AADC-B5D9EB00A6C7}"/>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7" name="AutoShape 1">
          <a:extLst>
            <a:ext uri="{FF2B5EF4-FFF2-40B4-BE49-F238E27FC236}">
              <a16:creationId xmlns:a16="http://schemas.microsoft.com/office/drawing/2014/main" id="{E2291E26-F9F3-40AA-9ECF-887DBF923AD6}"/>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 name="AutoShape 1">
          <a:extLst>
            <a:ext uri="{FF2B5EF4-FFF2-40B4-BE49-F238E27FC236}">
              <a16:creationId xmlns:a16="http://schemas.microsoft.com/office/drawing/2014/main" id="{F2DE72BC-A57E-4CA6-A57F-E85EA8DE85BE}"/>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9" name="AutoShape 1">
          <a:extLst>
            <a:ext uri="{FF2B5EF4-FFF2-40B4-BE49-F238E27FC236}">
              <a16:creationId xmlns:a16="http://schemas.microsoft.com/office/drawing/2014/main" id="{7DE12C08-1981-4B2E-A672-7F06D777B7C2}"/>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0" name="AutoShape 1">
          <a:extLst>
            <a:ext uri="{FF2B5EF4-FFF2-40B4-BE49-F238E27FC236}">
              <a16:creationId xmlns:a16="http://schemas.microsoft.com/office/drawing/2014/main" id="{818F3AFA-12E7-4C06-9FB2-C1FB4552AC8A}"/>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1" name="Rectangle 30">
          <a:hlinkClick xmlns:r="http://schemas.openxmlformats.org/officeDocument/2006/relationships" r:id="rId1"/>
          <a:extLst>
            <a:ext uri="{FF2B5EF4-FFF2-40B4-BE49-F238E27FC236}">
              <a16:creationId xmlns:a16="http://schemas.microsoft.com/office/drawing/2014/main" id="{2D7FA379-736A-4885-82C3-4850E1C3DE7C}"/>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2" name="Picture 1">
          <a:extLst>
            <a:ext uri="{FF2B5EF4-FFF2-40B4-BE49-F238E27FC236}">
              <a16:creationId xmlns:a16="http://schemas.microsoft.com/office/drawing/2014/main" id="{CD76FF2F-3B8D-4D8A-B554-83D29774EFB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3" name="AutoShape 1">
          <a:extLst>
            <a:ext uri="{FF2B5EF4-FFF2-40B4-BE49-F238E27FC236}">
              <a16:creationId xmlns:a16="http://schemas.microsoft.com/office/drawing/2014/main" id="{2339FB0B-9199-4A4C-B773-109AC359A222}"/>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3520D8EB-5166-4FB9-BB9F-E2236ADAD4BF}"/>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5" name="Picture 1">
          <a:extLst>
            <a:ext uri="{FF2B5EF4-FFF2-40B4-BE49-F238E27FC236}">
              <a16:creationId xmlns:a16="http://schemas.microsoft.com/office/drawing/2014/main" id="{802AFFD2-4726-49C2-93D3-1C1B9622EA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36" name="AutoShape 1">
          <a:extLst>
            <a:ext uri="{FF2B5EF4-FFF2-40B4-BE49-F238E27FC236}">
              <a16:creationId xmlns:a16="http://schemas.microsoft.com/office/drawing/2014/main" id="{F64C1986-5B84-4FD1-A3A7-775430820D8D}"/>
            </a:ext>
          </a:extLst>
        </xdr:cNvPr>
        <xdr:cNvSpPr>
          <a:spLocks noChangeAspect="1" noChangeArrowheads="1"/>
        </xdr:cNvSpPr>
      </xdr:nvSpPr>
      <xdr:spPr bwMode="auto">
        <a:xfrm>
          <a:off x="648462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37" name="AutoShape 1">
          <a:extLst>
            <a:ext uri="{FF2B5EF4-FFF2-40B4-BE49-F238E27FC236}">
              <a16:creationId xmlns:a16="http://schemas.microsoft.com/office/drawing/2014/main" id="{A75A9A91-4561-4EBC-B959-5CB4F94FAA10}"/>
            </a:ext>
          </a:extLst>
        </xdr:cNvPr>
        <xdr:cNvSpPr>
          <a:spLocks noChangeAspect="1" noChangeArrowheads="1"/>
        </xdr:cNvSpPr>
      </xdr:nvSpPr>
      <xdr:spPr bwMode="auto">
        <a:xfrm>
          <a:off x="648462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38" name="AutoShape 1">
          <a:extLst>
            <a:ext uri="{FF2B5EF4-FFF2-40B4-BE49-F238E27FC236}">
              <a16:creationId xmlns:a16="http://schemas.microsoft.com/office/drawing/2014/main" id="{0C3A1223-371B-4E0A-9BDF-87E54A7B6194}"/>
            </a:ext>
          </a:extLst>
        </xdr:cNvPr>
        <xdr:cNvSpPr>
          <a:spLocks noChangeAspect="1" noChangeArrowheads="1"/>
        </xdr:cNvSpPr>
      </xdr:nvSpPr>
      <xdr:spPr bwMode="auto">
        <a:xfrm>
          <a:off x="648462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9" name="Rectangle 38">
          <a:hlinkClick xmlns:r="http://schemas.openxmlformats.org/officeDocument/2006/relationships" r:id="rId1"/>
          <a:extLst>
            <a:ext uri="{FF2B5EF4-FFF2-40B4-BE49-F238E27FC236}">
              <a16:creationId xmlns:a16="http://schemas.microsoft.com/office/drawing/2014/main" id="{19865B4E-75E6-4399-B32A-3C59920EC517}"/>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0" name="Picture 1">
          <a:extLst>
            <a:ext uri="{FF2B5EF4-FFF2-40B4-BE49-F238E27FC236}">
              <a16:creationId xmlns:a16="http://schemas.microsoft.com/office/drawing/2014/main" id="{B19DFC3D-059F-4B30-A53D-BD2379C09B3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41" name="Rectangle 40">
          <a:hlinkClick xmlns:r="http://schemas.openxmlformats.org/officeDocument/2006/relationships" r:id="rId1"/>
          <a:extLst>
            <a:ext uri="{FF2B5EF4-FFF2-40B4-BE49-F238E27FC236}">
              <a16:creationId xmlns:a16="http://schemas.microsoft.com/office/drawing/2014/main" id="{7284930A-4692-4F44-A8E8-51292E26B618}"/>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2" name="Picture 1">
          <a:extLst>
            <a:ext uri="{FF2B5EF4-FFF2-40B4-BE49-F238E27FC236}">
              <a16:creationId xmlns:a16="http://schemas.microsoft.com/office/drawing/2014/main" id="{309902F3-1E68-4CBE-B4EF-3EEA76C9451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43" name="AutoShape 1">
          <a:extLst>
            <a:ext uri="{FF2B5EF4-FFF2-40B4-BE49-F238E27FC236}">
              <a16:creationId xmlns:a16="http://schemas.microsoft.com/office/drawing/2014/main" id="{9E2EE085-6916-4992-A266-9D8BE584AD6C}"/>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4" name="AutoShape 1">
          <a:extLst>
            <a:ext uri="{FF2B5EF4-FFF2-40B4-BE49-F238E27FC236}">
              <a16:creationId xmlns:a16="http://schemas.microsoft.com/office/drawing/2014/main" id="{00E72C38-0B01-4077-BC53-A4A0A5241E89}"/>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45" name="AutoShape 1">
          <a:extLst>
            <a:ext uri="{FF2B5EF4-FFF2-40B4-BE49-F238E27FC236}">
              <a16:creationId xmlns:a16="http://schemas.microsoft.com/office/drawing/2014/main" id="{CC6F1130-3BA6-420F-A35D-5238CFE98EF5}"/>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6" name="AutoShape 1">
          <a:extLst>
            <a:ext uri="{FF2B5EF4-FFF2-40B4-BE49-F238E27FC236}">
              <a16:creationId xmlns:a16="http://schemas.microsoft.com/office/drawing/2014/main" id="{4AADB16D-2E69-4766-9D38-4A166C043F3D}"/>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7" name="AutoShape 1">
          <a:extLst>
            <a:ext uri="{FF2B5EF4-FFF2-40B4-BE49-F238E27FC236}">
              <a16:creationId xmlns:a16="http://schemas.microsoft.com/office/drawing/2014/main" id="{5EA89A58-005B-4A5E-9220-4688AD1DD556}"/>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8" name="AutoShape 1">
          <a:extLst>
            <a:ext uri="{FF2B5EF4-FFF2-40B4-BE49-F238E27FC236}">
              <a16:creationId xmlns:a16="http://schemas.microsoft.com/office/drawing/2014/main" id="{B880A220-3DA6-4988-98B0-140DB83A82D1}"/>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9" name="Rectangle 48">
          <a:hlinkClick xmlns:r="http://schemas.openxmlformats.org/officeDocument/2006/relationships" r:id="rId1"/>
          <a:extLst>
            <a:ext uri="{FF2B5EF4-FFF2-40B4-BE49-F238E27FC236}">
              <a16:creationId xmlns:a16="http://schemas.microsoft.com/office/drawing/2014/main" id="{EBBE86C5-7B0F-4442-8520-1FF95ACC5503}"/>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0" name="Picture 1">
          <a:extLst>
            <a:ext uri="{FF2B5EF4-FFF2-40B4-BE49-F238E27FC236}">
              <a16:creationId xmlns:a16="http://schemas.microsoft.com/office/drawing/2014/main" id="{EB39B3C6-448A-40FD-8D2E-D57E1D6E039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51" name="AutoShape 1">
          <a:extLst>
            <a:ext uri="{FF2B5EF4-FFF2-40B4-BE49-F238E27FC236}">
              <a16:creationId xmlns:a16="http://schemas.microsoft.com/office/drawing/2014/main" id="{644C2B7D-82A7-498A-A10F-F0ACFB6124F1}"/>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CEEA1DB8-CC08-43ED-81AE-81B6C4E461BA}"/>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3" name="Picture 1">
          <a:extLst>
            <a:ext uri="{FF2B5EF4-FFF2-40B4-BE49-F238E27FC236}">
              <a16:creationId xmlns:a16="http://schemas.microsoft.com/office/drawing/2014/main" id="{16DE6DAB-84FA-4D24-8604-ABAB05E9018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54" name="AutoShape 1">
          <a:extLst>
            <a:ext uri="{FF2B5EF4-FFF2-40B4-BE49-F238E27FC236}">
              <a16:creationId xmlns:a16="http://schemas.microsoft.com/office/drawing/2014/main" id="{8EE69D3C-1612-48C0-A042-5257092093B0}"/>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2C82499B-E67E-4D4E-B942-14C1E46E582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6" name="Picture 1">
          <a:extLst>
            <a:ext uri="{FF2B5EF4-FFF2-40B4-BE49-F238E27FC236}">
              <a16:creationId xmlns:a16="http://schemas.microsoft.com/office/drawing/2014/main" id="{CDF8BC6A-A39C-401A-9F62-4B4B3BED7A0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57" name="AutoShape 1">
          <a:extLst>
            <a:ext uri="{FF2B5EF4-FFF2-40B4-BE49-F238E27FC236}">
              <a16:creationId xmlns:a16="http://schemas.microsoft.com/office/drawing/2014/main" id="{C9245AE6-E859-46F9-8FB7-5EC029C69B89}"/>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8" name="AutoShape 1">
          <a:extLst>
            <a:ext uri="{FF2B5EF4-FFF2-40B4-BE49-F238E27FC236}">
              <a16:creationId xmlns:a16="http://schemas.microsoft.com/office/drawing/2014/main" id="{F1E4823E-8B7D-407E-B46C-0AC71520D3C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59" name="AutoShape 1">
          <a:extLst>
            <a:ext uri="{FF2B5EF4-FFF2-40B4-BE49-F238E27FC236}">
              <a16:creationId xmlns:a16="http://schemas.microsoft.com/office/drawing/2014/main" id="{45D9B29E-DECE-4A4A-BB72-1E11A580C5E4}"/>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0" name="AutoShape 1">
          <a:extLst>
            <a:ext uri="{FF2B5EF4-FFF2-40B4-BE49-F238E27FC236}">
              <a16:creationId xmlns:a16="http://schemas.microsoft.com/office/drawing/2014/main" id="{21EF7EC2-74EE-4BD3-BA23-BF9ABCE6828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1" name="AutoShape 1">
          <a:extLst>
            <a:ext uri="{FF2B5EF4-FFF2-40B4-BE49-F238E27FC236}">
              <a16:creationId xmlns:a16="http://schemas.microsoft.com/office/drawing/2014/main" id="{EB11EA58-6C96-4D62-B17D-06BB02D5B8E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2" name="AutoShape 1">
          <a:extLst>
            <a:ext uri="{FF2B5EF4-FFF2-40B4-BE49-F238E27FC236}">
              <a16:creationId xmlns:a16="http://schemas.microsoft.com/office/drawing/2014/main" id="{AE6C71A2-C011-4CD9-8CA7-FA792814B3D4}"/>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3" name="Rectangle 62">
          <a:hlinkClick xmlns:r="http://schemas.openxmlformats.org/officeDocument/2006/relationships" r:id="rId1"/>
          <a:extLst>
            <a:ext uri="{FF2B5EF4-FFF2-40B4-BE49-F238E27FC236}">
              <a16:creationId xmlns:a16="http://schemas.microsoft.com/office/drawing/2014/main" id="{7B3801C4-9764-410E-A736-2B52BB2D20D3}"/>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4" name="Picture 1">
          <a:extLst>
            <a:ext uri="{FF2B5EF4-FFF2-40B4-BE49-F238E27FC236}">
              <a16:creationId xmlns:a16="http://schemas.microsoft.com/office/drawing/2014/main" id="{56BBA864-441F-42CD-AB4B-A589BC1691E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65" name="AutoShape 1">
          <a:extLst>
            <a:ext uri="{FF2B5EF4-FFF2-40B4-BE49-F238E27FC236}">
              <a16:creationId xmlns:a16="http://schemas.microsoft.com/office/drawing/2014/main" id="{F45DB6F3-620C-49FC-9E26-C9C5A03F1DB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6" name="Rectangle 65">
          <a:hlinkClick xmlns:r="http://schemas.openxmlformats.org/officeDocument/2006/relationships" r:id="rId1"/>
          <a:extLst>
            <a:ext uri="{FF2B5EF4-FFF2-40B4-BE49-F238E27FC236}">
              <a16:creationId xmlns:a16="http://schemas.microsoft.com/office/drawing/2014/main" id="{BE737ADD-DCDD-41EF-89A9-3A045B240F8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7" name="Picture 1">
          <a:extLst>
            <a:ext uri="{FF2B5EF4-FFF2-40B4-BE49-F238E27FC236}">
              <a16:creationId xmlns:a16="http://schemas.microsoft.com/office/drawing/2014/main" id="{DE26276C-B5A3-4A00-AC65-315CB68D927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68" name="AutoShape 1">
          <a:extLst>
            <a:ext uri="{FF2B5EF4-FFF2-40B4-BE49-F238E27FC236}">
              <a16:creationId xmlns:a16="http://schemas.microsoft.com/office/drawing/2014/main" id="{EC2996C5-BC98-49F2-9C43-A528445BB8E8}"/>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69" name="AutoShape 1">
          <a:extLst>
            <a:ext uri="{FF2B5EF4-FFF2-40B4-BE49-F238E27FC236}">
              <a16:creationId xmlns:a16="http://schemas.microsoft.com/office/drawing/2014/main" id="{EFE519C1-B701-4804-840A-ED24045F5909}"/>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70" name="AutoShape 1">
          <a:extLst>
            <a:ext uri="{FF2B5EF4-FFF2-40B4-BE49-F238E27FC236}">
              <a16:creationId xmlns:a16="http://schemas.microsoft.com/office/drawing/2014/main" id="{116F5756-9660-4ADE-B1E5-03EB267E54E9}"/>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1" name="Rectangle 70">
          <a:hlinkClick xmlns:r="http://schemas.openxmlformats.org/officeDocument/2006/relationships" r:id="rId1"/>
          <a:extLst>
            <a:ext uri="{FF2B5EF4-FFF2-40B4-BE49-F238E27FC236}">
              <a16:creationId xmlns:a16="http://schemas.microsoft.com/office/drawing/2014/main" id="{43C32182-04E3-4BD4-B763-BDE98DECD99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2" name="Picture 1">
          <a:extLst>
            <a:ext uri="{FF2B5EF4-FFF2-40B4-BE49-F238E27FC236}">
              <a16:creationId xmlns:a16="http://schemas.microsoft.com/office/drawing/2014/main" id="{964D28A3-C269-4F4A-B898-58B2D52A715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AABF5332-FBCA-469D-BACA-7F4DCB8FAD88}"/>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4" name="Picture 1">
          <a:extLst>
            <a:ext uri="{FF2B5EF4-FFF2-40B4-BE49-F238E27FC236}">
              <a16:creationId xmlns:a16="http://schemas.microsoft.com/office/drawing/2014/main" id="{F5855705-1236-4306-881D-F64B37E5C3B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75" name="AutoShape 1">
          <a:extLst>
            <a:ext uri="{FF2B5EF4-FFF2-40B4-BE49-F238E27FC236}">
              <a16:creationId xmlns:a16="http://schemas.microsoft.com/office/drawing/2014/main" id="{FCCAAA5C-4527-4642-AF02-70A2CBDED9EF}"/>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6" name="AutoShape 1">
          <a:extLst>
            <a:ext uri="{FF2B5EF4-FFF2-40B4-BE49-F238E27FC236}">
              <a16:creationId xmlns:a16="http://schemas.microsoft.com/office/drawing/2014/main" id="{0F09D789-AAD9-4EFE-AB3E-A4B890EFF99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77" name="AutoShape 1">
          <a:extLst>
            <a:ext uri="{FF2B5EF4-FFF2-40B4-BE49-F238E27FC236}">
              <a16:creationId xmlns:a16="http://schemas.microsoft.com/office/drawing/2014/main" id="{01E419E8-55FE-45AF-9AFC-E756E3FBDE3A}"/>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8" name="AutoShape 1">
          <a:extLst>
            <a:ext uri="{FF2B5EF4-FFF2-40B4-BE49-F238E27FC236}">
              <a16:creationId xmlns:a16="http://schemas.microsoft.com/office/drawing/2014/main" id="{68DC2CB0-2F5C-4CB7-8F80-AA2BF45F117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9" name="AutoShape 1">
          <a:extLst>
            <a:ext uri="{FF2B5EF4-FFF2-40B4-BE49-F238E27FC236}">
              <a16:creationId xmlns:a16="http://schemas.microsoft.com/office/drawing/2014/main" id="{0ECFE441-B41E-4D7C-8D1B-C3BF7717937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0" name="AutoShape 1">
          <a:extLst>
            <a:ext uri="{FF2B5EF4-FFF2-40B4-BE49-F238E27FC236}">
              <a16:creationId xmlns:a16="http://schemas.microsoft.com/office/drawing/2014/main" id="{6CECCAB9-A714-4BA0-92A3-B14B329B6F9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7534393-20B0-4633-A026-E43B3C410CD6}"/>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2" name="Picture 1">
          <a:extLst>
            <a:ext uri="{FF2B5EF4-FFF2-40B4-BE49-F238E27FC236}">
              <a16:creationId xmlns:a16="http://schemas.microsoft.com/office/drawing/2014/main" id="{8B663866-CE49-49AA-8B33-1C7EC591772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83" name="AutoShape 1">
          <a:extLst>
            <a:ext uri="{FF2B5EF4-FFF2-40B4-BE49-F238E27FC236}">
              <a16:creationId xmlns:a16="http://schemas.microsoft.com/office/drawing/2014/main" id="{CD9DE170-A4C9-4382-BBB2-DD8FFF4E4B1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4" name="Rectangle 83">
          <a:hlinkClick xmlns:r="http://schemas.openxmlformats.org/officeDocument/2006/relationships" r:id="rId1"/>
          <a:extLst>
            <a:ext uri="{FF2B5EF4-FFF2-40B4-BE49-F238E27FC236}">
              <a16:creationId xmlns:a16="http://schemas.microsoft.com/office/drawing/2014/main" id="{B0E25300-5508-43B7-93F4-013603C0A7C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5" name="Picture 1">
          <a:extLst>
            <a:ext uri="{FF2B5EF4-FFF2-40B4-BE49-F238E27FC236}">
              <a16:creationId xmlns:a16="http://schemas.microsoft.com/office/drawing/2014/main" id="{7F103710-8B1E-49D5-AA06-F0AFA2E6ADC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86" name="AutoShape 1">
          <a:extLst>
            <a:ext uri="{FF2B5EF4-FFF2-40B4-BE49-F238E27FC236}">
              <a16:creationId xmlns:a16="http://schemas.microsoft.com/office/drawing/2014/main" id="{6818EAC9-BD61-4CF1-9D28-4E94F7309957}"/>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87" name="AutoShape 1">
          <a:extLst>
            <a:ext uri="{FF2B5EF4-FFF2-40B4-BE49-F238E27FC236}">
              <a16:creationId xmlns:a16="http://schemas.microsoft.com/office/drawing/2014/main" id="{2F4EAF15-D4E5-4AA1-A555-2C62CE7EC89D}"/>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88" name="AutoShape 1">
          <a:extLst>
            <a:ext uri="{FF2B5EF4-FFF2-40B4-BE49-F238E27FC236}">
              <a16:creationId xmlns:a16="http://schemas.microsoft.com/office/drawing/2014/main" id="{42B3FA7D-A693-4D2A-BC41-B6C8C2BF0BC5}"/>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89" name="AutoShape 1">
          <a:extLst>
            <a:ext uri="{FF2B5EF4-FFF2-40B4-BE49-F238E27FC236}">
              <a16:creationId xmlns:a16="http://schemas.microsoft.com/office/drawing/2014/main" id="{ADDE5B43-FE02-4554-9757-105B3921D134}"/>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0" name="Rectangle 89">
          <a:hlinkClick xmlns:r="http://schemas.openxmlformats.org/officeDocument/2006/relationships" r:id="rId1"/>
          <a:extLst>
            <a:ext uri="{FF2B5EF4-FFF2-40B4-BE49-F238E27FC236}">
              <a16:creationId xmlns:a16="http://schemas.microsoft.com/office/drawing/2014/main" id="{BDAA0D41-1C16-438D-B9A7-3E7F850E8CF2}"/>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1" name="Picture 1">
          <a:extLst>
            <a:ext uri="{FF2B5EF4-FFF2-40B4-BE49-F238E27FC236}">
              <a16:creationId xmlns:a16="http://schemas.microsoft.com/office/drawing/2014/main" id="{37B2EEC6-66E2-41DA-8F19-CFE945CF361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92" name="AutoShape 1">
          <a:extLst>
            <a:ext uri="{FF2B5EF4-FFF2-40B4-BE49-F238E27FC236}">
              <a16:creationId xmlns:a16="http://schemas.microsoft.com/office/drawing/2014/main" id="{7DD7E552-FCB1-43A4-B8D1-968AA1BE4102}"/>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3" name="Rectangle 92">
          <a:hlinkClick xmlns:r="http://schemas.openxmlformats.org/officeDocument/2006/relationships" r:id="rId1"/>
          <a:extLst>
            <a:ext uri="{FF2B5EF4-FFF2-40B4-BE49-F238E27FC236}">
              <a16:creationId xmlns:a16="http://schemas.microsoft.com/office/drawing/2014/main" id="{DB5DB0E4-8870-4BA0-9757-41170DA08443}"/>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4" name="Picture 1">
          <a:extLst>
            <a:ext uri="{FF2B5EF4-FFF2-40B4-BE49-F238E27FC236}">
              <a16:creationId xmlns:a16="http://schemas.microsoft.com/office/drawing/2014/main" id="{8F1B9015-063D-4C76-B27A-08C46604B45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95" name="AutoShape 1">
          <a:extLst>
            <a:ext uri="{FF2B5EF4-FFF2-40B4-BE49-F238E27FC236}">
              <a16:creationId xmlns:a16="http://schemas.microsoft.com/office/drawing/2014/main" id="{696D10AF-A4FA-4F44-88E1-D925503D4251}"/>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6" name="AutoShape 1">
          <a:extLst>
            <a:ext uri="{FF2B5EF4-FFF2-40B4-BE49-F238E27FC236}">
              <a16:creationId xmlns:a16="http://schemas.microsoft.com/office/drawing/2014/main" id="{7B5A22B7-2FD4-4062-ADCA-BABEEF454AD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97" name="AutoShape 1">
          <a:extLst>
            <a:ext uri="{FF2B5EF4-FFF2-40B4-BE49-F238E27FC236}">
              <a16:creationId xmlns:a16="http://schemas.microsoft.com/office/drawing/2014/main" id="{775C0A5C-FEC9-4A3E-A9D0-AD5DB599F147}"/>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8" name="AutoShape 1">
          <a:extLst>
            <a:ext uri="{FF2B5EF4-FFF2-40B4-BE49-F238E27FC236}">
              <a16:creationId xmlns:a16="http://schemas.microsoft.com/office/drawing/2014/main" id="{A13A1B82-6C35-4162-844B-D66BC4D4C51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9" name="AutoShape 1">
          <a:extLst>
            <a:ext uri="{FF2B5EF4-FFF2-40B4-BE49-F238E27FC236}">
              <a16:creationId xmlns:a16="http://schemas.microsoft.com/office/drawing/2014/main" id="{E953184C-02EB-4737-BF69-ADC42EBF0D3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0" name="AutoShape 1">
          <a:extLst>
            <a:ext uri="{FF2B5EF4-FFF2-40B4-BE49-F238E27FC236}">
              <a16:creationId xmlns:a16="http://schemas.microsoft.com/office/drawing/2014/main" id="{02E8481F-3538-4723-A53B-B746DAFC301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1" name="Rectangle 100">
          <a:hlinkClick xmlns:r="http://schemas.openxmlformats.org/officeDocument/2006/relationships" r:id="rId1"/>
          <a:extLst>
            <a:ext uri="{FF2B5EF4-FFF2-40B4-BE49-F238E27FC236}">
              <a16:creationId xmlns:a16="http://schemas.microsoft.com/office/drawing/2014/main" id="{BE15311C-79AD-43E0-8A8C-1880C56F8D7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2" name="Picture 1">
          <a:extLst>
            <a:ext uri="{FF2B5EF4-FFF2-40B4-BE49-F238E27FC236}">
              <a16:creationId xmlns:a16="http://schemas.microsoft.com/office/drawing/2014/main" id="{394E4280-7C59-45A7-8C94-1CA96C8C95C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03" name="AutoShape 1">
          <a:extLst>
            <a:ext uri="{FF2B5EF4-FFF2-40B4-BE49-F238E27FC236}">
              <a16:creationId xmlns:a16="http://schemas.microsoft.com/office/drawing/2014/main" id="{569604B7-3C67-4BDA-BCC1-5FA8077B1AF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CE5B77F2-B723-4666-A59A-6EB2A70BA3D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5" name="Picture 1">
          <a:extLst>
            <a:ext uri="{FF2B5EF4-FFF2-40B4-BE49-F238E27FC236}">
              <a16:creationId xmlns:a16="http://schemas.microsoft.com/office/drawing/2014/main" id="{180FFF5F-00C2-49A2-8530-255C83841D1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06" name="AutoShape 1">
          <a:extLst>
            <a:ext uri="{FF2B5EF4-FFF2-40B4-BE49-F238E27FC236}">
              <a16:creationId xmlns:a16="http://schemas.microsoft.com/office/drawing/2014/main" id="{BC812F5E-5921-49B5-BF9E-86A2E5101BE7}"/>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FEBC92F2-1407-4E84-A2F3-8DA69F09902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8" name="Picture 1">
          <a:extLst>
            <a:ext uri="{FF2B5EF4-FFF2-40B4-BE49-F238E27FC236}">
              <a16:creationId xmlns:a16="http://schemas.microsoft.com/office/drawing/2014/main" id="{54AF2E4E-AE12-4069-A58F-86A1CA8FE51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09" name="AutoShape 1">
          <a:extLst>
            <a:ext uri="{FF2B5EF4-FFF2-40B4-BE49-F238E27FC236}">
              <a16:creationId xmlns:a16="http://schemas.microsoft.com/office/drawing/2014/main" id="{1E4ACC1F-F0E4-4E89-964A-2F1E22BD91D2}"/>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0" name="AutoShape 1">
          <a:extLst>
            <a:ext uri="{FF2B5EF4-FFF2-40B4-BE49-F238E27FC236}">
              <a16:creationId xmlns:a16="http://schemas.microsoft.com/office/drawing/2014/main" id="{78CE1D9B-E84F-4018-B63F-59A68445083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11" name="AutoShape 1">
          <a:extLst>
            <a:ext uri="{FF2B5EF4-FFF2-40B4-BE49-F238E27FC236}">
              <a16:creationId xmlns:a16="http://schemas.microsoft.com/office/drawing/2014/main" id="{0D995DA5-1F27-43E5-8AFE-991E0F429094}"/>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2" name="AutoShape 1">
          <a:extLst>
            <a:ext uri="{FF2B5EF4-FFF2-40B4-BE49-F238E27FC236}">
              <a16:creationId xmlns:a16="http://schemas.microsoft.com/office/drawing/2014/main" id="{46A51FC2-1441-41C9-8636-4CFEB08787E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3" name="AutoShape 1">
          <a:extLst>
            <a:ext uri="{FF2B5EF4-FFF2-40B4-BE49-F238E27FC236}">
              <a16:creationId xmlns:a16="http://schemas.microsoft.com/office/drawing/2014/main" id="{01236646-A807-45A3-A1AE-4E49C149A7F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4" name="AutoShape 1">
          <a:extLst>
            <a:ext uri="{FF2B5EF4-FFF2-40B4-BE49-F238E27FC236}">
              <a16:creationId xmlns:a16="http://schemas.microsoft.com/office/drawing/2014/main" id="{4BFCA52F-EC6C-460B-843C-826006DD32F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15" name="Rectangle 114">
          <a:hlinkClick xmlns:r="http://schemas.openxmlformats.org/officeDocument/2006/relationships" r:id="rId1"/>
          <a:extLst>
            <a:ext uri="{FF2B5EF4-FFF2-40B4-BE49-F238E27FC236}">
              <a16:creationId xmlns:a16="http://schemas.microsoft.com/office/drawing/2014/main" id="{1D73695E-0A15-41C5-8740-64C772CC858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6" name="Picture 1">
          <a:extLst>
            <a:ext uri="{FF2B5EF4-FFF2-40B4-BE49-F238E27FC236}">
              <a16:creationId xmlns:a16="http://schemas.microsoft.com/office/drawing/2014/main" id="{90AC82A1-931E-4CB4-8F04-B515588710C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17" name="AutoShape 1">
          <a:extLst>
            <a:ext uri="{FF2B5EF4-FFF2-40B4-BE49-F238E27FC236}">
              <a16:creationId xmlns:a16="http://schemas.microsoft.com/office/drawing/2014/main" id="{7517F2FF-71F8-4F39-A677-ADDAC28F52C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18" name="Rectangle 117">
          <a:hlinkClick xmlns:r="http://schemas.openxmlformats.org/officeDocument/2006/relationships" r:id="rId1"/>
          <a:extLst>
            <a:ext uri="{FF2B5EF4-FFF2-40B4-BE49-F238E27FC236}">
              <a16:creationId xmlns:a16="http://schemas.microsoft.com/office/drawing/2014/main" id="{9D01385D-F910-4087-995E-2E22EA6D71B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9" name="Picture 1">
          <a:extLst>
            <a:ext uri="{FF2B5EF4-FFF2-40B4-BE49-F238E27FC236}">
              <a16:creationId xmlns:a16="http://schemas.microsoft.com/office/drawing/2014/main" id="{08EE5A8F-EE7D-453E-854F-B7BEFBE0A1E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20" name="AutoShape 1">
          <a:extLst>
            <a:ext uri="{FF2B5EF4-FFF2-40B4-BE49-F238E27FC236}">
              <a16:creationId xmlns:a16="http://schemas.microsoft.com/office/drawing/2014/main" id="{E02CF12D-AD0C-4AAF-8A6F-3BDB6EF9700F}"/>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21" name="AutoShape 1">
          <a:extLst>
            <a:ext uri="{FF2B5EF4-FFF2-40B4-BE49-F238E27FC236}">
              <a16:creationId xmlns:a16="http://schemas.microsoft.com/office/drawing/2014/main" id="{354AAC41-1566-481F-A9FB-00AC2C82939A}"/>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22" name="AutoShape 1">
          <a:extLst>
            <a:ext uri="{FF2B5EF4-FFF2-40B4-BE49-F238E27FC236}">
              <a16:creationId xmlns:a16="http://schemas.microsoft.com/office/drawing/2014/main" id="{F2A8A232-9635-47B1-ADF0-CC1A76CF54A2}"/>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3" name="Rectangle 122">
          <a:hlinkClick xmlns:r="http://schemas.openxmlformats.org/officeDocument/2006/relationships" r:id="rId1"/>
          <a:extLst>
            <a:ext uri="{FF2B5EF4-FFF2-40B4-BE49-F238E27FC236}">
              <a16:creationId xmlns:a16="http://schemas.microsoft.com/office/drawing/2014/main" id="{722DA579-42C3-4535-B7C8-18CA69487C16}"/>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4" name="Picture 1">
          <a:extLst>
            <a:ext uri="{FF2B5EF4-FFF2-40B4-BE49-F238E27FC236}">
              <a16:creationId xmlns:a16="http://schemas.microsoft.com/office/drawing/2014/main" id="{67956F07-912D-4409-9A5D-0C8D54FE88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25" name="Rectangle 124">
          <a:hlinkClick xmlns:r="http://schemas.openxmlformats.org/officeDocument/2006/relationships" r:id="rId1"/>
          <a:extLst>
            <a:ext uri="{FF2B5EF4-FFF2-40B4-BE49-F238E27FC236}">
              <a16:creationId xmlns:a16="http://schemas.microsoft.com/office/drawing/2014/main" id="{D6598337-0808-4A5B-ADB8-AD5ADCDA033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6" name="Picture 1">
          <a:extLst>
            <a:ext uri="{FF2B5EF4-FFF2-40B4-BE49-F238E27FC236}">
              <a16:creationId xmlns:a16="http://schemas.microsoft.com/office/drawing/2014/main" id="{1072CFE3-FE5E-400F-95D8-44D56608FDE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27" name="AutoShape 1">
          <a:extLst>
            <a:ext uri="{FF2B5EF4-FFF2-40B4-BE49-F238E27FC236}">
              <a16:creationId xmlns:a16="http://schemas.microsoft.com/office/drawing/2014/main" id="{5C3F1478-5C81-47D5-AB20-80AEC4AB83E7}"/>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28" name="AutoShape 1">
          <a:extLst>
            <a:ext uri="{FF2B5EF4-FFF2-40B4-BE49-F238E27FC236}">
              <a16:creationId xmlns:a16="http://schemas.microsoft.com/office/drawing/2014/main" id="{0050EE47-9406-4B52-8A9C-239982DAF9E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29" name="AutoShape 1">
          <a:extLst>
            <a:ext uri="{FF2B5EF4-FFF2-40B4-BE49-F238E27FC236}">
              <a16:creationId xmlns:a16="http://schemas.microsoft.com/office/drawing/2014/main" id="{7BDE6D20-1578-4ACC-A0F0-FC473C362406}"/>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0" name="AutoShape 1">
          <a:extLst>
            <a:ext uri="{FF2B5EF4-FFF2-40B4-BE49-F238E27FC236}">
              <a16:creationId xmlns:a16="http://schemas.microsoft.com/office/drawing/2014/main" id="{F0FCAED1-55E9-4E1B-B5BB-6CBEF4772CE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1" name="AutoShape 1">
          <a:extLst>
            <a:ext uri="{FF2B5EF4-FFF2-40B4-BE49-F238E27FC236}">
              <a16:creationId xmlns:a16="http://schemas.microsoft.com/office/drawing/2014/main" id="{E83AA1CE-0E0F-448D-A90D-D075C3ADBE5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2" name="AutoShape 1">
          <a:extLst>
            <a:ext uri="{FF2B5EF4-FFF2-40B4-BE49-F238E27FC236}">
              <a16:creationId xmlns:a16="http://schemas.microsoft.com/office/drawing/2014/main" id="{F7066673-AEF2-400A-AF6C-FD8AFD14B1D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3" name="Rectangle 132">
          <a:hlinkClick xmlns:r="http://schemas.openxmlformats.org/officeDocument/2006/relationships" r:id="rId1"/>
          <a:extLst>
            <a:ext uri="{FF2B5EF4-FFF2-40B4-BE49-F238E27FC236}">
              <a16:creationId xmlns:a16="http://schemas.microsoft.com/office/drawing/2014/main" id="{837A7BF8-DE71-4F1C-AFC3-DE2CCC04B5A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4" name="Picture 1">
          <a:extLst>
            <a:ext uri="{FF2B5EF4-FFF2-40B4-BE49-F238E27FC236}">
              <a16:creationId xmlns:a16="http://schemas.microsoft.com/office/drawing/2014/main" id="{8984BEED-3B84-43D8-BDF0-91102385345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35" name="AutoShape 1">
          <a:extLst>
            <a:ext uri="{FF2B5EF4-FFF2-40B4-BE49-F238E27FC236}">
              <a16:creationId xmlns:a16="http://schemas.microsoft.com/office/drawing/2014/main" id="{2365E6FC-091B-4C09-9E5A-6F776150058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6" name="Rectangle 135">
          <a:hlinkClick xmlns:r="http://schemas.openxmlformats.org/officeDocument/2006/relationships" r:id="rId1"/>
          <a:extLst>
            <a:ext uri="{FF2B5EF4-FFF2-40B4-BE49-F238E27FC236}">
              <a16:creationId xmlns:a16="http://schemas.microsoft.com/office/drawing/2014/main" id="{E437D0E8-20E5-489F-AFE0-020A3144573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7" name="Picture 1">
          <a:extLst>
            <a:ext uri="{FF2B5EF4-FFF2-40B4-BE49-F238E27FC236}">
              <a16:creationId xmlns:a16="http://schemas.microsoft.com/office/drawing/2014/main" id="{BCE31E41-79F5-4F58-93B1-F93E882841D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38" name="AutoShape 1">
          <a:extLst>
            <a:ext uri="{FF2B5EF4-FFF2-40B4-BE49-F238E27FC236}">
              <a16:creationId xmlns:a16="http://schemas.microsoft.com/office/drawing/2014/main" id="{CFEAE275-9C2C-4E85-AE51-370B47C5C17F}"/>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9" name="Rectangle 138">
          <a:hlinkClick xmlns:r="http://schemas.openxmlformats.org/officeDocument/2006/relationships" r:id="rId1"/>
          <a:extLst>
            <a:ext uri="{FF2B5EF4-FFF2-40B4-BE49-F238E27FC236}">
              <a16:creationId xmlns:a16="http://schemas.microsoft.com/office/drawing/2014/main" id="{377FFF0F-78E1-429C-965A-3C58918C5BB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0" name="Picture 1">
          <a:extLst>
            <a:ext uri="{FF2B5EF4-FFF2-40B4-BE49-F238E27FC236}">
              <a16:creationId xmlns:a16="http://schemas.microsoft.com/office/drawing/2014/main" id="{B876FAB3-0C59-4A4C-B44D-DE4B6B96418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41" name="AutoShape 1">
          <a:extLst>
            <a:ext uri="{FF2B5EF4-FFF2-40B4-BE49-F238E27FC236}">
              <a16:creationId xmlns:a16="http://schemas.microsoft.com/office/drawing/2014/main" id="{5BCEA018-0D31-4E7F-981C-E594B47C9E25}"/>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2" name="AutoShape 1">
          <a:extLst>
            <a:ext uri="{FF2B5EF4-FFF2-40B4-BE49-F238E27FC236}">
              <a16:creationId xmlns:a16="http://schemas.microsoft.com/office/drawing/2014/main" id="{EBC68FBF-533E-4346-845B-AE6422CA2B0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43" name="AutoShape 1">
          <a:extLst>
            <a:ext uri="{FF2B5EF4-FFF2-40B4-BE49-F238E27FC236}">
              <a16:creationId xmlns:a16="http://schemas.microsoft.com/office/drawing/2014/main" id="{FCE1C82B-0CE2-44D1-8D03-557464D0FC45}"/>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4" name="AutoShape 1">
          <a:extLst>
            <a:ext uri="{FF2B5EF4-FFF2-40B4-BE49-F238E27FC236}">
              <a16:creationId xmlns:a16="http://schemas.microsoft.com/office/drawing/2014/main" id="{75742A4B-8F87-4349-8516-6D44E6FCC0B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5" name="AutoShape 1">
          <a:extLst>
            <a:ext uri="{FF2B5EF4-FFF2-40B4-BE49-F238E27FC236}">
              <a16:creationId xmlns:a16="http://schemas.microsoft.com/office/drawing/2014/main" id="{76E43612-1928-422B-86AC-C611ABC88E3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6" name="AutoShape 1">
          <a:extLst>
            <a:ext uri="{FF2B5EF4-FFF2-40B4-BE49-F238E27FC236}">
              <a16:creationId xmlns:a16="http://schemas.microsoft.com/office/drawing/2014/main" id="{6B909701-990E-4219-B31A-F26F303D294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7" name="Rectangle 146">
          <a:hlinkClick xmlns:r="http://schemas.openxmlformats.org/officeDocument/2006/relationships" r:id="rId1"/>
          <a:extLst>
            <a:ext uri="{FF2B5EF4-FFF2-40B4-BE49-F238E27FC236}">
              <a16:creationId xmlns:a16="http://schemas.microsoft.com/office/drawing/2014/main" id="{5B3463BA-078B-449D-8ED6-3254B375C99E}"/>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8" name="Picture 1">
          <a:extLst>
            <a:ext uri="{FF2B5EF4-FFF2-40B4-BE49-F238E27FC236}">
              <a16:creationId xmlns:a16="http://schemas.microsoft.com/office/drawing/2014/main" id="{F7200623-60D4-4C11-8E55-B59FD3DBFB3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49" name="AutoShape 1">
          <a:extLst>
            <a:ext uri="{FF2B5EF4-FFF2-40B4-BE49-F238E27FC236}">
              <a16:creationId xmlns:a16="http://schemas.microsoft.com/office/drawing/2014/main" id="{51D2887D-E33E-4DCD-85D6-1E90455989B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0" name="Rectangle 149">
          <a:hlinkClick xmlns:r="http://schemas.openxmlformats.org/officeDocument/2006/relationships" r:id="rId1"/>
          <a:extLst>
            <a:ext uri="{FF2B5EF4-FFF2-40B4-BE49-F238E27FC236}">
              <a16:creationId xmlns:a16="http://schemas.microsoft.com/office/drawing/2014/main" id="{24B4FB06-C752-4893-A32C-CA0E0D24CF8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1" name="Picture 1">
          <a:extLst>
            <a:ext uri="{FF2B5EF4-FFF2-40B4-BE49-F238E27FC236}">
              <a16:creationId xmlns:a16="http://schemas.microsoft.com/office/drawing/2014/main" id="{48657A64-95BB-4BDC-862A-159A72B6CB7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52" name="AutoShape 1">
          <a:extLst>
            <a:ext uri="{FF2B5EF4-FFF2-40B4-BE49-F238E27FC236}">
              <a16:creationId xmlns:a16="http://schemas.microsoft.com/office/drawing/2014/main" id="{54C40153-CCD0-4685-813F-B6B2636312D0}"/>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53" name="AutoShape 1">
          <a:extLst>
            <a:ext uri="{FF2B5EF4-FFF2-40B4-BE49-F238E27FC236}">
              <a16:creationId xmlns:a16="http://schemas.microsoft.com/office/drawing/2014/main" id="{418EE129-904B-447C-8E98-84F04B54B554}"/>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54" name="AutoShape 1">
          <a:extLst>
            <a:ext uri="{FF2B5EF4-FFF2-40B4-BE49-F238E27FC236}">
              <a16:creationId xmlns:a16="http://schemas.microsoft.com/office/drawing/2014/main" id="{95F9BB7D-2101-4E93-8457-04DDBF0E4199}"/>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5" name="Rectangle 154">
          <a:hlinkClick xmlns:r="http://schemas.openxmlformats.org/officeDocument/2006/relationships" r:id="rId1"/>
          <a:extLst>
            <a:ext uri="{FF2B5EF4-FFF2-40B4-BE49-F238E27FC236}">
              <a16:creationId xmlns:a16="http://schemas.microsoft.com/office/drawing/2014/main" id="{313EF28E-F69E-4BD9-A102-8B876C9BA76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6" name="Picture 1">
          <a:extLst>
            <a:ext uri="{FF2B5EF4-FFF2-40B4-BE49-F238E27FC236}">
              <a16:creationId xmlns:a16="http://schemas.microsoft.com/office/drawing/2014/main" id="{A3126987-694E-48CE-AFCE-95F302B2EC7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57" name="Rectangle 156">
          <a:hlinkClick xmlns:r="http://schemas.openxmlformats.org/officeDocument/2006/relationships" r:id="rId1"/>
          <a:extLst>
            <a:ext uri="{FF2B5EF4-FFF2-40B4-BE49-F238E27FC236}">
              <a16:creationId xmlns:a16="http://schemas.microsoft.com/office/drawing/2014/main" id="{9189734E-498A-4F99-B58E-F8CB99869BA6}"/>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8" name="Picture 1">
          <a:extLst>
            <a:ext uri="{FF2B5EF4-FFF2-40B4-BE49-F238E27FC236}">
              <a16:creationId xmlns:a16="http://schemas.microsoft.com/office/drawing/2014/main" id="{5BA2A4DA-1598-47B1-AB90-725F8B47A8F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9" name="AutoShape 1">
          <a:extLst>
            <a:ext uri="{FF2B5EF4-FFF2-40B4-BE49-F238E27FC236}">
              <a16:creationId xmlns:a16="http://schemas.microsoft.com/office/drawing/2014/main" id="{77716345-868C-41F7-9BDD-BD68C34D2E3B}"/>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0" name="AutoShape 1">
          <a:extLst>
            <a:ext uri="{FF2B5EF4-FFF2-40B4-BE49-F238E27FC236}">
              <a16:creationId xmlns:a16="http://schemas.microsoft.com/office/drawing/2014/main" id="{E1FF46F4-4BF0-4DE2-95C5-4699D6DBE89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61" name="AutoShape 1">
          <a:extLst>
            <a:ext uri="{FF2B5EF4-FFF2-40B4-BE49-F238E27FC236}">
              <a16:creationId xmlns:a16="http://schemas.microsoft.com/office/drawing/2014/main" id="{C2B15784-576F-4B2C-8FCB-CA8B2F3AAD48}"/>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2" name="AutoShape 1">
          <a:extLst>
            <a:ext uri="{FF2B5EF4-FFF2-40B4-BE49-F238E27FC236}">
              <a16:creationId xmlns:a16="http://schemas.microsoft.com/office/drawing/2014/main" id="{810A8583-7DFC-4050-9F9A-7B380052641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3" name="AutoShape 1">
          <a:extLst>
            <a:ext uri="{FF2B5EF4-FFF2-40B4-BE49-F238E27FC236}">
              <a16:creationId xmlns:a16="http://schemas.microsoft.com/office/drawing/2014/main" id="{2B6A8504-CEEF-479D-88BF-D0DDF0BD300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4" name="AutoShape 1">
          <a:extLst>
            <a:ext uri="{FF2B5EF4-FFF2-40B4-BE49-F238E27FC236}">
              <a16:creationId xmlns:a16="http://schemas.microsoft.com/office/drawing/2014/main" id="{4DB3254B-6A38-4A48-B654-FD782764945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5" name="Rectangle 164">
          <a:hlinkClick xmlns:r="http://schemas.openxmlformats.org/officeDocument/2006/relationships" r:id="rId1"/>
          <a:extLst>
            <a:ext uri="{FF2B5EF4-FFF2-40B4-BE49-F238E27FC236}">
              <a16:creationId xmlns:a16="http://schemas.microsoft.com/office/drawing/2014/main" id="{56A5A59C-AFDB-4395-A2AB-64E619BD35F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6" name="Picture 1">
          <a:extLst>
            <a:ext uri="{FF2B5EF4-FFF2-40B4-BE49-F238E27FC236}">
              <a16:creationId xmlns:a16="http://schemas.microsoft.com/office/drawing/2014/main" id="{A268B7C3-6E0E-42F5-B426-03E37E55F30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67" name="AutoShape 1">
          <a:extLst>
            <a:ext uri="{FF2B5EF4-FFF2-40B4-BE49-F238E27FC236}">
              <a16:creationId xmlns:a16="http://schemas.microsoft.com/office/drawing/2014/main" id="{34A23F61-D06B-4EB9-B26B-4D44E933A8D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8" name="Rectangle 167">
          <a:hlinkClick xmlns:r="http://schemas.openxmlformats.org/officeDocument/2006/relationships" r:id="rId1"/>
          <a:extLst>
            <a:ext uri="{FF2B5EF4-FFF2-40B4-BE49-F238E27FC236}">
              <a16:creationId xmlns:a16="http://schemas.microsoft.com/office/drawing/2014/main" id="{72EE2ECE-5A35-45FD-9A4F-E004B5398CA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9" name="Picture 1">
          <a:extLst>
            <a:ext uri="{FF2B5EF4-FFF2-40B4-BE49-F238E27FC236}">
              <a16:creationId xmlns:a16="http://schemas.microsoft.com/office/drawing/2014/main" id="{17B5F0B0-00C1-416D-A254-CA50244D4FE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170" name="AutoShape 1">
          <a:extLst>
            <a:ext uri="{FF2B5EF4-FFF2-40B4-BE49-F238E27FC236}">
              <a16:creationId xmlns:a16="http://schemas.microsoft.com/office/drawing/2014/main" id="{668983B8-B2F3-4281-96F1-DD0EBB322089}"/>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71" name="AutoShape 1">
          <a:extLst>
            <a:ext uri="{FF2B5EF4-FFF2-40B4-BE49-F238E27FC236}">
              <a16:creationId xmlns:a16="http://schemas.microsoft.com/office/drawing/2014/main" id="{3064AA0B-8BCA-4009-84DE-85C27082FA04}"/>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72" name="AutoShape 1">
          <a:extLst>
            <a:ext uri="{FF2B5EF4-FFF2-40B4-BE49-F238E27FC236}">
              <a16:creationId xmlns:a16="http://schemas.microsoft.com/office/drawing/2014/main" id="{0668EB58-97C1-47EB-9327-50DE7ED4CC14}"/>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73" name="AutoShape 1">
          <a:extLst>
            <a:ext uri="{FF2B5EF4-FFF2-40B4-BE49-F238E27FC236}">
              <a16:creationId xmlns:a16="http://schemas.microsoft.com/office/drawing/2014/main" id="{DC774B7D-7956-4FCF-94A3-03BAD239C65B}"/>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4" name="Rectangle 173">
          <a:hlinkClick xmlns:r="http://schemas.openxmlformats.org/officeDocument/2006/relationships" r:id="rId1"/>
          <a:extLst>
            <a:ext uri="{FF2B5EF4-FFF2-40B4-BE49-F238E27FC236}">
              <a16:creationId xmlns:a16="http://schemas.microsoft.com/office/drawing/2014/main" id="{F20C2347-50F0-4876-858A-C001B9799A3E}"/>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5" name="Picture 1">
          <a:extLst>
            <a:ext uri="{FF2B5EF4-FFF2-40B4-BE49-F238E27FC236}">
              <a16:creationId xmlns:a16="http://schemas.microsoft.com/office/drawing/2014/main" id="{CD629ABD-3FA2-4B9A-8CF5-419B9212465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76" name="AutoShape 1">
          <a:extLst>
            <a:ext uri="{FF2B5EF4-FFF2-40B4-BE49-F238E27FC236}">
              <a16:creationId xmlns:a16="http://schemas.microsoft.com/office/drawing/2014/main" id="{66E90D8A-A649-4E95-8580-258B63631117}"/>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7" name="Rectangle 176">
          <a:hlinkClick xmlns:r="http://schemas.openxmlformats.org/officeDocument/2006/relationships" r:id="rId1"/>
          <a:extLst>
            <a:ext uri="{FF2B5EF4-FFF2-40B4-BE49-F238E27FC236}">
              <a16:creationId xmlns:a16="http://schemas.microsoft.com/office/drawing/2014/main" id="{B126F42C-1ED4-4F97-893B-98A10BA166B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8" name="Picture 1">
          <a:extLst>
            <a:ext uri="{FF2B5EF4-FFF2-40B4-BE49-F238E27FC236}">
              <a16:creationId xmlns:a16="http://schemas.microsoft.com/office/drawing/2014/main" id="{AAFAD8C2-D04C-4843-B971-8E758F3E910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79" name="AutoShape 1">
          <a:extLst>
            <a:ext uri="{FF2B5EF4-FFF2-40B4-BE49-F238E27FC236}">
              <a16:creationId xmlns:a16="http://schemas.microsoft.com/office/drawing/2014/main" id="{D42870A5-CC72-48EA-953F-A97DCC16229B}"/>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0" name="AutoShape 1">
          <a:extLst>
            <a:ext uri="{FF2B5EF4-FFF2-40B4-BE49-F238E27FC236}">
              <a16:creationId xmlns:a16="http://schemas.microsoft.com/office/drawing/2014/main" id="{293E977B-A8D1-480D-B2D9-9FEA3671C04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1" name="AutoShape 1">
          <a:extLst>
            <a:ext uri="{FF2B5EF4-FFF2-40B4-BE49-F238E27FC236}">
              <a16:creationId xmlns:a16="http://schemas.microsoft.com/office/drawing/2014/main" id="{ABF23D66-5DC2-4E9E-93ED-3E81ACAF9E3D}"/>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2" name="AutoShape 1">
          <a:extLst>
            <a:ext uri="{FF2B5EF4-FFF2-40B4-BE49-F238E27FC236}">
              <a16:creationId xmlns:a16="http://schemas.microsoft.com/office/drawing/2014/main" id="{E676C2EF-8DF1-4CD8-A9EA-987B310574B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3" name="AutoShape 1">
          <a:extLst>
            <a:ext uri="{FF2B5EF4-FFF2-40B4-BE49-F238E27FC236}">
              <a16:creationId xmlns:a16="http://schemas.microsoft.com/office/drawing/2014/main" id="{10A089CE-43F2-420C-8E2A-7CAAA62DF4C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4" name="AutoShape 1">
          <a:extLst>
            <a:ext uri="{FF2B5EF4-FFF2-40B4-BE49-F238E27FC236}">
              <a16:creationId xmlns:a16="http://schemas.microsoft.com/office/drawing/2014/main" id="{D305DA00-1958-4645-B248-40F7170AF73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85" name="Rectangle 184">
          <a:hlinkClick xmlns:r="http://schemas.openxmlformats.org/officeDocument/2006/relationships" r:id="rId1"/>
          <a:extLst>
            <a:ext uri="{FF2B5EF4-FFF2-40B4-BE49-F238E27FC236}">
              <a16:creationId xmlns:a16="http://schemas.microsoft.com/office/drawing/2014/main" id="{9B64CDF3-C0A9-444B-9065-13C0E4C625C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6" name="Picture 1">
          <a:extLst>
            <a:ext uri="{FF2B5EF4-FFF2-40B4-BE49-F238E27FC236}">
              <a16:creationId xmlns:a16="http://schemas.microsoft.com/office/drawing/2014/main" id="{F06C40CB-61D9-4C3A-925B-D7D6ED0F976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87" name="AutoShape 1">
          <a:extLst>
            <a:ext uri="{FF2B5EF4-FFF2-40B4-BE49-F238E27FC236}">
              <a16:creationId xmlns:a16="http://schemas.microsoft.com/office/drawing/2014/main" id="{A7DC8F6E-B92C-4E92-977A-26AE19031BA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88" name="Rectangle 187">
          <a:hlinkClick xmlns:r="http://schemas.openxmlformats.org/officeDocument/2006/relationships" r:id="rId1"/>
          <a:extLst>
            <a:ext uri="{FF2B5EF4-FFF2-40B4-BE49-F238E27FC236}">
              <a16:creationId xmlns:a16="http://schemas.microsoft.com/office/drawing/2014/main" id="{ACF3D82E-C95C-4EEB-BDA6-3AC13391B8C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9" name="Picture 1">
          <a:extLst>
            <a:ext uri="{FF2B5EF4-FFF2-40B4-BE49-F238E27FC236}">
              <a16:creationId xmlns:a16="http://schemas.microsoft.com/office/drawing/2014/main" id="{8152A424-7040-4297-9E2E-FAE20B5AF48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90" name="AutoShape 1">
          <a:extLst>
            <a:ext uri="{FF2B5EF4-FFF2-40B4-BE49-F238E27FC236}">
              <a16:creationId xmlns:a16="http://schemas.microsoft.com/office/drawing/2014/main" id="{083D93FD-5F0A-49CC-A96A-0FE4BE99345D}"/>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1" name="Rectangle 190">
          <a:hlinkClick xmlns:r="http://schemas.openxmlformats.org/officeDocument/2006/relationships" r:id="rId1"/>
          <a:extLst>
            <a:ext uri="{FF2B5EF4-FFF2-40B4-BE49-F238E27FC236}">
              <a16:creationId xmlns:a16="http://schemas.microsoft.com/office/drawing/2014/main" id="{0FFFDDE6-D599-46DD-B520-7B5387B1448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2" name="Picture 1">
          <a:extLst>
            <a:ext uri="{FF2B5EF4-FFF2-40B4-BE49-F238E27FC236}">
              <a16:creationId xmlns:a16="http://schemas.microsoft.com/office/drawing/2014/main" id="{3D02EDE0-9421-461D-A5E8-5AD95B2D01A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93" name="AutoShape 1">
          <a:extLst>
            <a:ext uri="{FF2B5EF4-FFF2-40B4-BE49-F238E27FC236}">
              <a16:creationId xmlns:a16="http://schemas.microsoft.com/office/drawing/2014/main" id="{96F1A5B2-BE42-4FC6-9A8C-1DA3A107978B}"/>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4" name="AutoShape 1">
          <a:extLst>
            <a:ext uri="{FF2B5EF4-FFF2-40B4-BE49-F238E27FC236}">
              <a16:creationId xmlns:a16="http://schemas.microsoft.com/office/drawing/2014/main" id="{15026C67-6A74-4379-B5CF-84496FF258D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95" name="AutoShape 1">
          <a:extLst>
            <a:ext uri="{FF2B5EF4-FFF2-40B4-BE49-F238E27FC236}">
              <a16:creationId xmlns:a16="http://schemas.microsoft.com/office/drawing/2014/main" id="{D8AAB84B-DF2E-4864-9719-00237A9C78E9}"/>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6" name="AutoShape 1">
          <a:extLst>
            <a:ext uri="{FF2B5EF4-FFF2-40B4-BE49-F238E27FC236}">
              <a16:creationId xmlns:a16="http://schemas.microsoft.com/office/drawing/2014/main" id="{B52FEA4E-A04E-4CC3-A041-C0C8FA93966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7" name="AutoShape 1">
          <a:extLst>
            <a:ext uri="{FF2B5EF4-FFF2-40B4-BE49-F238E27FC236}">
              <a16:creationId xmlns:a16="http://schemas.microsoft.com/office/drawing/2014/main" id="{E6A35B71-2DF1-4921-8C41-E88590363BB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8" name="AutoShape 1">
          <a:extLst>
            <a:ext uri="{FF2B5EF4-FFF2-40B4-BE49-F238E27FC236}">
              <a16:creationId xmlns:a16="http://schemas.microsoft.com/office/drawing/2014/main" id="{D1E5F5FF-6CA7-4D10-BF12-620372952C2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9" name="Rectangle 198">
          <a:hlinkClick xmlns:r="http://schemas.openxmlformats.org/officeDocument/2006/relationships" r:id="rId1"/>
          <a:extLst>
            <a:ext uri="{FF2B5EF4-FFF2-40B4-BE49-F238E27FC236}">
              <a16:creationId xmlns:a16="http://schemas.microsoft.com/office/drawing/2014/main" id="{1AB75643-3D34-49D8-9B76-0376C21C27A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0" name="Picture 1">
          <a:extLst>
            <a:ext uri="{FF2B5EF4-FFF2-40B4-BE49-F238E27FC236}">
              <a16:creationId xmlns:a16="http://schemas.microsoft.com/office/drawing/2014/main" id="{4087FB03-609C-4F59-8D23-B40ACE46365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01" name="AutoShape 1">
          <a:extLst>
            <a:ext uri="{FF2B5EF4-FFF2-40B4-BE49-F238E27FC236}">
              <a16:creationId xmlns:a16="http://schemas.microsoft.com/office/drawing/2014/main" id="{5E0A7FB6-0FD3-4C8E-AED4-A20D8AE49A8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2" name="Rectangle 201">
          <a:hlinkClick xmlns:r="http://schemas.openxmlformats.org/officeDocument/2006/relationships" r:id="rId1"/>
          <a:extLst>
            <a:ext uri="{FF2B5EF4-FFF2-40B4-BE49-F238E27FC236}">
              <a16:creationId xmlns:a16="http://schemas.microsoft.com/office/drawing/2014/main" id="{9D4FFC4D-F8D3-4D75-AF86-707075642B4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3" name="Picture 1">
          <a:extLst>
            <a:ext uri="{FF2B5EF4-FFF2-40B4-BE49-F238E27FC236}">
              <a16:creationId xmlns:a16="http://schemas.microsoft.com/office/drawing/2014/main" id="{C0EEB9C0-62E6-4B58-BAEB-5384246F05E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04" name="AutoShape 1">
          <a:extLst>
            <a:ext uri="{FF2B5EF4-FFF2-40B4-BE49-F238E27FC236}">
              <a16:creationId xmlns:a16="http://schemas.microsoft.com/office/drawing/2014/main" id="{B14B6339-464D-40E4-BE60-CCD3C895685F}"/>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05" name="AutoShape 1">
          <a:extLst>
            <a:ext uri="{FF2B5EF4-FFF2-40B4-BE49-F238E27FC236}">
              <a16:creationId xmlns:a16="http://schemas.microsoft.com/office/drawing/2014/main" id="{BE686283-E772-4FBA-B973-5743099BBA43}"/>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06" name="AutoShape 1">
          <a:extLst>
            <a:ext uri="{FF2B5EF4-FFF2-40B4-BE49-F238E27FC236}">
              <a16:creationId xmlns:a16="http://schemas.microsoft.com/office/drawing/2014/main" id="{42AD0CFA-9E85-4FCC-A271-9403B77530DB}"/>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7" name="Rectangle 206">
          <a:hlinkClick xmlns:r="http://schemas.openxmlformats.org/officeDocument/2006/relationships" r:id="rId1"/>
          <a:extLst>
            <a:ext uri="{FF2B5EF4-FFF2-40B4-BE49-F238E27FC236}">
              <a16:creationId xmlns:a16="http://schemas.microsoft.com/office/drawing/2014/main" id="{F40210F8-5158-4715-81C5-2103854A447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8" name="Picture 1">
          <a:extLst>
            <a:ext uri="{FF2B5EF4-FFF2-40B4-BE49-F238E27FC236}">
              <a16:creationId xmlns:a16="http://schemas.microsoft.com/office/drawing/2014/main" id="{03CC7DB8-5197-421B-8761-79FCA0A3B01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09" name="Rectangle 208">
          <a:hlinkClick xmlns:r="http://schemas.openxmlformats.org/officeDocument/2006/relationships" r:id="rId1"/>
          <a:extLst>
            <a:ext uri="{FF2B5EF4-FFF2-40B4-BE49-F238E27FC236}">
              <a16:creationId xmlns:a16="http://schemas.microsoft.com/office/drawing/2014/main" id="{177ACD58-214E-4219-9EE9-62372E2A88B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0" name="Picture 1">
          <a:extLst>
            <a:ext uri="{FF2B5EF4-FFF2-40B4-BE49-F238E27FC236}">
              <a16:creationId xmlns:a16="http://schemas.microsoft.com/office/drawing/2014/main" id="{CCE8688C-D61B-4749-A81D-0254DB482D1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11" name="AutoShape 1">
          <a:extLst>
            <a:ext uri="{FF2B5EF4-FFF2-40B4-BE49-F238E27FC236}">
              <a16:creationId xmlns:a16="http://schemas.microsoft.com/office/drawing/2014/main" id="{DF42E681-A524-4710-A3D3-FB93FEBF6CD5}"/>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2" name="AutoShape 1">
          <a:extLst>
            <a:ext uri="{FF2B5EF4-FFF2-40B4-BE49-F238E27FC236}">
              <a16:creationId xmlns:a16="http://schemas.microsoft.com/office/drawing/2014/main" id="{B34B4824-300B-426C-A090-0DC74DF469A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13" name="AutoShape 1">
          <a:extLst>
            <a:ext uri="{FF2B5EF4-FFF2-40B4-BE49-F238E27FC236}">
              <a16:creationId xmlns:a16="http://schemas.microsoft.com/office/drawing/2014/main" id="{7AF9D2A2-C296-4AF5-A5B7-416FEEE199AC}"/>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4" name="AutoShape 1">
          <a:extLst>
            <a:ext uri="{FF2B5EF4-FFF2-40B4-BE49-F238E27FC236}">
              <a16:creationId xmlns:a16="http://schemas.microsoft.com/office/drawing/2014/main" id="{B8370987-2048-4EA2-9BC3-6ADCBBC3935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5" name="AutoShape 1">
          <a:extLst>
            <a:ext uri="{FF2B5EF4-FFF2-40B4-BE49-F238E27FC236}">
              <a16:creationId xmlns:a16="http://schemas.microsoft.com/office/drawing/2014/main" id="{374E60C3-B35D-4D16-8591-9E9F02A42CC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6" name="AutoShape 1">
          <a:extLst>
            <a:ext uri="{FF2B5EF4-FFF2-40B4-BE49-F238E27FC236}">
              <a16:creationId xmlns:a16="http://schemas.microsoft.com/office/drawing/2014/main" id="{1E07919A-B2B1-426E-BC69-7E58E4D1F88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17" name="Rectangle 216">
          <a:hlinkClick xmlns:r="http://schemas.openxmlformats.org/officeDocument/2006/relationships" r:id="rId1"/>
          <a:extLst>
            <a:ext uri="{FF2B5EF4-FFF2-40B4-BE49-F238E27FC236}">
              <a16:creationId xmlns:a16="http://schemas.microsoft.com/office/drawing/2014/main" id="{1B5B0ED7-785B-4978-A7C8-0EE1C0E02B4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8" name="Picture 1">
          <a:extLst>
            <a:ext uri="{FF2B5EF4-FFF2-40B4-BE49-F238E27FC236}">
              <a16:creationId xmlns:a16="http://schemas.microsoft.com/office/drawing/2014/main" id="{B3FA58BA-4156-4580-98E0-5817F73AD57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19" name="AutoShape 1">
          <a:extLst>
            <a:ext uri="{FF2B5EF4-FFF2-40B4-BE49-F238E27FC236}">
              <a16:creationId xmlns:a16="http://schemas.microsoft.com/office/drawing/2014/main" id="{D7E88624-6D9F-487C-9708-3091670B72D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0" name="Rectangle 219">
          <a:hlinkClick xmlns:r="http://schemas.openxmlformats.org/officeDocument/2006/relationships" r:id="rId3"/>
          <a:extLst>
            <a:ext uri="{FF2B5EF4-FFF2-40B4-BE49-F238E27FC236}">
              <a16:creationId xmlns:a16="http://schemas.microsoft.com/office/drawing/2014/main" id="{F6AEE34D-1A69-4CFA-8C49-16023152F80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1" name="Picture 1">
          <a:extLst>
            <a:ext uri="{FF2B5EF4-FFF2-40B4-BE49-F238E27FC236}">
              <a16:creationId xmlns:a16="http://schemas.microsoft.com/office/drawing/2014/main" id="{19EED66D-884A-48AB-8DB8-08A50EA076E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22" name="AutoShape 1">
          <a:extLst>
            <a:ext uri="{FF2B5EF4-FFF2-40B4-BE49-F238E27FC236}">
              <a16:creationId xmlns:a16="http://schemas.microsoft.com/office/drawing/2014/main" id="{127B735F-C66A-4654-BAC0-AE8CCC7A59B9}"/>
            </a:ext>
          </a:extLst>
        </xdr:cNvPr>
        <xdr:cNvSpPr>
          <a:spLocks noChangeAspect="1" noChangeArrowheads="1"/>
        </xdr:cNvSpPr>
      </xdr:nvSpPr>
      <xdr:spPr bwMode="auto">
        <a:xfrm>
          <a:off x="7124700"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3" name="Rectangle 222">
          <a:hlinkClick xmlns:r="http://schemas.openxmlformats.org/officeDocument/2006/relationships" r:id="rId1"/>
          <a:extLst>
            <a:ext uri="{FF2B5EF4-FFF2-40B4-BE49-F238E27FC236}">
              <a16:creationId xmlns:a16="http://schemas.microsoft.com/office/drawing/2014/main" id="{EE652027-F6B9-421C-BDB4-C6809DDE7FFF}"/>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4" name="Picture 1">
          <a:extLst>
            <a:ext uri="{FF2B5EF4-FFF2-40B4-BE49-F238E27FC236}">
              <a16:creationId xmlns:a16="http://schemas.microsoft.com/office/drawing/2014/main" id="{A4C85675-03D0-4644-B401-254F77D73D6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25" name="AutoShape 1">
          <a:extLst>
            <a:ext uri="{FF2B5EF4-FFF2-40B4-BE49-F238E27FC236}">
              <a16:creationId xmlns:a16="http://schemas.microsoft.com/office/drawing/2014/main" id="{7B4B85A2-48A4-45C5-8CE7-CE7BD833217A}"/>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6" name="AutoShape 1">
          <a:extLst>
            <a:ext uri="{FF2B5EF4-FFF2-40B4-BE49-F238E27FC236}">
              <a16:creationId xmlns:a16="http://schemas.microsoft.com/office/drawing/2014/main" id="{2FA412E4-A506-4D88-AD95-86F8C59E5621}"/>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27" name="AutoShape 1">
          <a:extLst>
            <a:ext uri="{FF2B5EF4-FFF2-40B4-BE49-F238E27FC236}">
              <a16:creationId xmlns:a16="http://schemas.microsoft.com/office/drawing/2014/main" id="{299C18C6-2A89-4F3B-B335-AFAB38CE3219}"/>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8" name="AutoShape 1">
          <a:extLst>
            <a:ext uri="{FF2B5EF4-FFF2-40B4-BE49-F238E27FC236}">
              <a16:creationId xmlns:a16="http://schemas.microsoft.com/office/drawing/2014/main" id="{AD45C694-12B6-4BD6-BECE-1D72F0036F13}"/>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29" name="AutoShape 1">
          <a:extLst>
            <a:ext uri="{FF2B5EF4-FFF2-40B4-BE49-F238E27FC236}">
              <a16:creationId xmlns:a16="http://schemas.microsoft.com/office/drawing/2014/main" id="{FD8D9EF8-60E1-4CB4-8A09-28C9804E57C8}"/>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0" name="AutoShape 1">
          <a:extLst>
            <a:ext uri="{FF2B5EF4-FFF2-40B4-BE49-F238E27FC236}">
              <a16:creationId xmlns:a16="http://schemas.microsoft.com/office/drawing/2014/main" id="{A95F3AE9-A4A0-4A03-9FBA-A63E329A02E3}"/>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1" name="Rectangle 230">
          <a:hlinkClick xmlns:r="http://schemas.openxmlformats.org/officeDocument/2006/relationships" r:id="rId1"/>
          <a:extLst>
            <a:ext uri="{FF2B5EF4-FFF2-40B4-BE49-F238E27FC236}">
              <a16:creationId xmlns:a16="http://schemas.microsoft.com/office/drawing/2014/main" id="{9803337E-A4AE-4C20-AB9D-8019D6F1D5E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2" name="Picture 1">
          <a:extLst>
            <a:ext uri="{FF2B5EF4-FFF2-40B4-BE49-F238E27FC236}">
              <a16:creationId xmlns:a16="http://schemas.microsoft.com/office/drawing/2014/main" id="{DC9F0EED-5278-4070-B980-C6143A1F7D9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33" name="AutoShape 1">
          <a:extLst>
            <a:ext uri="{FF2B5EF4-FFF2-40B4-BE49-F238E27FC236}">
              <a16:creationId xmlns:a16="http://schemas.microsoft.com/office/drawing/2014/main" id="{5EDA7D64-CFCA-4BE3-8E79-26AF37EC9E2D}"/>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4" name="Rectangle 233">
          <a:hlinkClick xmlns:r="http://schemas.openxmlformats.org/officeDocument/2006/relationships" r:id="rId1"/>
          <a:extLst>
            <a:ext uri="{FF2B5EF4-FFF2-40B4-BE49-F238E27FC236}">
              <a16:creationId xmlns:a16="http://schemas.microsoft.com/office/drawing/2014/main" id="{BA457D84-54E1-4608-B023-E9B9087BB79A}"/>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5" name="Picture 1">
          <a:extLst>
            <a:ext uri="{FF2B5EF4-FFF2-40B4-BE49-F238E27FC236}">
              <a16:creationId xmlns:a16="http://schemas.microsoft.com/office/drawing/2014/main" id="{7E536011-1111-4742-A255-895FF14A5E9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36" name="AutoShape 1">
          <a:extLst>
            <a:ext uri="{FF2B5EF4-FFF2-40B4-BE49-F238E27FC236}">
              <a16:creationId xmlns:a16="http://schemas.microsoft.com/office/drawing/2014/main" id="{8E40E3AC-1A4E-4919-9E98-D96F3525BC3D}"/>
            </a:ext>
          </a:extLst>
        </xdr:cNvPr>
        <xdr:cNvSpPr>
          <a:spLocks noChangeAspect="1" noChangeArrowheads="1"/>
        </xdr:cNvSpPr>
      </xdr:nvSpPr>
      <xdr:spPr bwMode="auto">
        <a:xfrm>
          <a:off x="7124700" y="226695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37" name="AutoShape 1">
          <a:extLst>
            <a:ext uri="{FF2B5EF4-FFF2-40B4-BE49-F238E27FC236}">
              <a16:creationId xmlns:a16="http://schemas.microsoft.com/office/drawing/2014/main" id="{6A98F318-DD4C-489E-A689-BE6ABAC6819F}"/>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38" name="AutoShape 1">
          <a:extLst>
            <a:ext uri="{FF2B5EF4-FFF2-40B4-BE49-F238E27FC236}">
              <a16:creationId xmlns:a16="http://schemas.microsoft.com/office/drawing/2014/main" id="{8AA8E58D-6B43-4EEF-A2BF-924889258BD3}"/>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9" name="Rectangle 238">
          <a:hlinkClick xmlns:r="http://schemas.openxmlformats.org/officeDocument/2006/relationships" r:id="rId1"/>
          <a:extLst>
            <a:ext uri="{FF2B5EF4-FFF2-40B4-BE49-F238E27FC236}">
              <a16:creationId xmlns:a16="http://schemas.microsoft.com/office/drawing/2014/main" id="{937D0BE2-85B0-43E2-8ABC-4B9FB8DB8A64}"/>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0" name="Picture 1">
          <a:extLst>
            <a:ext uri="{FF2B5EF4-FFF2-40B4-BE49-F238E27FC236}">
              <a16:creationId xmlns:a16="http://schemas.microsoft.com/office/drawing/2014/main" id="{3C4D5852-BACC-406A-9F22-FE620614539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41" name="Rectangle 240">
          <a:hlinkClick xmlns:r="http://schemas.openxmlformats.org/officeDocument/2006/relationships" r:id="rId1"/>
          <a:extLst>
            <a:ext uri="{FF2B5EF4-FFF2-40B4-BE49-F238E27FC236}">
              <a16:creationId xmlns:a16="http://schemas.microsoft.com/office/drawing/2014/main" id="{FAA816ED-1217-4864-B57A-FC6F8017302C}"/>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2" name="Picture 1">
          <a:extLst>
            <a:ext uri="{FF2B5EF4-FFF2-40B4-BE49-F238E27FC236}">
              <a16:creationId xmlns:a16="http://schemas.microsoft.com/office/drawing/2014/main" id="{7054BCA6-7F68-4348-83E8-950B7B74C56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43" name="AutoShape 1">
          <a:extLst>
            <a:ext uri="{FF2B5EF4-FFF2-40B4-BE49-F238E27FC236}">
              <a16:creationId xmlns:a16="http://schemas.microsoft.com/office/drawing/2014/main" id="{59CD4F85-8A7B-43BF-B50B-E675967D7378}"/>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4" name="AutoShape 1">
          <a:extLst>
            <a:ext uri="{FF2B5EF4-FFF2-40B4-BE49-F238E27FC236}">
              <a16:creationId xmlns:a16="http://schemas.microsoft.com/office/drawing/2014/main" id="{4B94D643-2941-4899-AC3D-2A20E0A6A0B7}"/>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45" name="AutoShape 1">
          <a:extLst>
            <a:ext uri="{FF2B5EF4-FFF2-40B4-BE49-F238E27FC236}">
              <a16:creationId xmlns:a16="http://schemas.microsoft.com/office/drawing/2014/main" id="{6837EAFE-F683-4866-8025-814008A0864D}"/>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6" name="AutoShape 1">
          <a:extLst>
            <a:ext uri="{FF2B5EF4-FFF2-40B4-BE49-F238E27FC236}">
              <a16:creationId xmlns:a16="http://schemas.microsoft.com/office/drawing/2014/main" id="{A51871D6-4CA8-4F2B-B39C-EFF4EBFA1907}"/>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7" name="AutoShape 1">
          <a:extLst>
            <a:ext uri="{FF2B5EF4-FFF2-40B4-BE49-F238E27FC236}">
              <a16:creationId xmlns:a16="http://schemas.microsoft.com/office/drawing/2014/main" id="{3EC01CD8-074F-4E0C-8B07-FD171E5D77CD}"/>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8" name="AutoShape 1">
          <a:extLst>
            <a:ext uri="{FF2B5EF4-FFF2-40B4-BE49-F238E27FC236}">
              <a16:creationId xmlns:a16="http://schemas.microsoft.com/office/drawing/2014/main" id="{F37244EB-6E8A-4960-89A6-8CCF99BF6F77}"/>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9" name="Rectangle 248">
          <a:hlinkClick xmlns:r="http://schemas.openxmlformats.org/officeDocument/2006/relationships" r:id="rId1"/>
          <a:extLst>
            <a:ext uri="{FF2B5EF4-FFF2-40B4-BE49-F238E27FC236}">
              <a16:creationId xmlns:a16="http://schemas.microsoft.com/office/drawing/2014/main" id="{56D7A099-3E9A-4FD7-8B72-343660D4A5C1}"/>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0" name="Picture 1">
          <a:extLst>
            <a:ext uri="{FF2B5EF4-FFF2-40B4-BE49-F238E27FC236}">
              <a16:creationId xmlns:a16="http://schemas.microsoft.com/office/drawing/2014/main" id="{BDF04346-FB0A-4D27-B1A7-A9CFA632A63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51" name="AutoShape 1">
          <a:extLst>
            <a:ext uri="{FF2B5EF4-FFF2-40B4-BE49-F238E27FC236}">
              <a16:creationId xmlns:a16="http://schemas.microsoft.com/office/drawing/2014/main" id="{19859C78-E8FD-480A-A7D6-CD30A6AFF4C1}"/>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2" name="Rectangle 251">
          <a:hlinkClick xmlns:r="http://schemas.openxmlformats.org/officeDocument/2006/relationships" r:id="rId1"/>
          <a:extLst>
            <a:ext uri="{FF2B5EF4-FFF2-40B4-BE49-F238E27FC236}">
              <a16:creationId xmlns:a16="http://schemas.microsoft.com/office/drawing/2014/main" id="{2A407B64-26C5-4976-B693-1452CD9A33F8}"/>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3" name="Picture 1">
          <a:extLst>
            <a:ext uri="{FF2B5EF4-FFF2-40B4-BE49-F238E27FC236}">
              <a16:creationId xmlns:a16="http://schemas.microsoft.com/office/drawing/2014/main" id="{2B52AD6B-35B3-46C3-BE63-32C186FFC4A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254" name="AutoShape 1">
          <a:extLst>
            <a:ext uri="{FF2B5EF4-FFF2-40B4-BE49-F238E27FC236}">
              <a16:creationId xmlns:a16="http://schemas.microsoft.com/office/drawing/2014/main" id="{8FB8CADF-3F90-4EB9-B11E-0735C0CD188E}"/>
            </a:ext>
          </a:extLst>
        </xdr:cNvPr>
        <xdr:cNvSpPr>
          <a:spLocks noChangeAspect="1" noChangeArrowheads="1"/>
        </xdr:cNvSpPr>
      </xdr:nvSpPr>
      <xdr:spPr bwMode="auto">
        <a:xfrm>
          <a:off x="6276975" y="226695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55" name="AutoShape 1">
          <a:extLst>
            <a:ext uri="{FF2B5EF4-FFF2-40B4-BE49-F238E27FC236}">
              <a16:creationId xmlns:a16="http://schemas.microsoft.com/office/drawing/2014/main" id="{AFD8004F-13F8-41CD-8A6E-31E079BE6A58}"/>
            </a:ext>
          </a:extLst>
        </xdr:cNvPr>
        <xdr:cNvSpPr>
          <a:spLocks noChangeAspect="1" noChangeArrowheads="1"/>
        </xdr:cNvSpPr>
      </xdr:nvSpPr>
      <xdr:spPr bwMode="auto">
        <a:xfrm>
          <a:off x="6276975"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56" name="AutoShape 1">
          <a:extLst>
            <a:ext uri="{FF2B5EF4-FFF2-40B4-BE49-F238E27FC236}">
              <a16:creationId xmlns:a16="http://schemas.microsoft.com/office/drawing/2014/main" id="{F6AE1025-92EA-4D12-866F-B0720F6D94E9}"/>
            </a:ext>
          </a:extLst>
        </xdr:cNvPr>
        <xdr:cNvSpPr>
          <a:spLocks noChangeAspect="1" noChangeArrowheads="1"/>
        </xdr:cNvSpPr>
      </xdr:nvSpPr>
      <xdr:spPr bwMode="auto">
        <a:xfrm>
          <a:off x="6276975"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57" name="AutoShape 1">
          <a:extLst>
            <a:ext uri="{FF2B5EF4-FFF2-40B4-BE49-F238E27FC236}">
              <a16:creationId xmlns:a16="http://schemas.microsoft.com/office/drawing/2014/main" id="{50D3C215-034C-4E34-99EC-6DC603C4B47E}"/>
            </a:ext>
          </a:extLst>
        </xdr:cNvPr>
        <xdr:cNvSpPr>
          <a:spLocks noChangeAspect="1" noChangeArrowheads="1"/>
        </xdr:cNvSpPr>
      </xdr:nvSpPr>
      <xdr:spPr bwMode="auto">
        <a:xfrm>
          <a:off x="6276975"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8" name="Rectangle 257">
          <a:hlinkClick xmlns:r="http://schemas.openxmlformats.org/officeDocument/2006/relationships" r:id="rId1"/>
          <a:extLst>
            <a:ext uri="{FF2B5EF4-FFF2-40B4-BE49-F238E27FC236}">
              <a16:creationId xmlns:a16="http://schemas.microsoft.com/office/drawing/2014/main" id="{140B8C6A-7AA1-4E4C-91D0-655FB6A31494}"/>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9" name="Picture 1">
          <a:extLst>
            <a:ext uri="{FF2B5EF4-FFF2-40B4-BE49-F238E27FC236}">
              <a16:creationId xmlns:a16="http://schemas.microsoft.com/office/drawing/2014/main" id="{378CD26E-2EB9-4849-B491-293AAE74943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60" name="AutoShape 1">
          <a:extLst>
            <a:ext uri="{FF2B5EF4-FFF2-40B4-BE49-F238E27FC236}">
              <a16:creationId xmlns:a16="http://schemas.microsoft.com/office/drawing/2014/main" id="{A07AEA39-83FA-4BD5-8AF9-6357503AE2D2}"/>
            </a:ext>
          </a:extLst>
        </xdr:cNvPr>
        <xdr:cNvSpPr>
          <a:spLocks noChangeAspect="1" noChangeArrowheads="1"/>
        </xdr:cNvSpPr>
      </xdr:nvSpPr>
      <xdr:spPr bwMode="auto">
        <a:xfrm>
          <a:off x="6276975"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1" name="Rectangle 260">
          <a:hlinkClick xmlns:r="http://schemas.openxmlformats.org/officeDocument/2006/relationships" r:id="rId1"/>
          <a:extLst>
            <a:ext uri="{FF2B5EF4-FFF2-40B4-BE49-F238E27FC236}">
              <a16:creationId xmlns:a16="http://schemas.microsoft.com/office/drawing/2014/main" id="{AFE0AB55-A6A2-4A97-90FD-7B61CAF0BED2}"/>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2" name="Picture 1">
          <a:extLst>
            <a:ext uri="{FF2B5EF4-FFF2-40B4-BE49-F238E27FC236}">
              <a16:creationId xmlns:a16="http://schemas.microsoft.com/office/drawing/2014/main" id="{65E0B0FA-BFAD-44E8-8009-081ED332712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63" name="AutoShape 1">
          <a:extLst>
            <a:ext uri="{FF2B5EF4-FFF2-40B4-BE49-F238E27FC236}">
              <a16:creationId xmlns:a16="http://schemas.microsoft.com/office/drawing/2014/main" id="{8DFE1178-CFFE-44AB-BA6D-80EF02416939}"/>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4" name="AutoShape 1">
          <a:extLst>
            <a:ext uri="{FF2B5EF4-FFF2-40B4-BE49-F238E27FC236}">
              <a16:creationId xmlns:a16="http://schemas.microsoft.com/office/drawing/2014/main" id="{DB08178D-9A23-4FFF-AADF-DD03D1AF0471}"/>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65" name="AutoShape 1">
          <a:extLst>
            <a:ext uri="{FF2B5EF4-FFF2-40B4-BE49-F238E27FC236}">
              <a16:creationId xmlns:a16="http://schemas.microsoft.com/office/drawing/2014/main" id="{C91687F3-BBDB-4F0F-8720-4B787C8BEC76}"/>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6" name="AutoShape 1">
          <a:extLst>
            <a:ext uri="{FF2B5EF4-FFF2-40B4-BE49-F238E27FC236}">
              <a16:creationId xmlns:a16="http://schemas.microsoft.com/office/drawing/2014/main" id="{C9669F43-5D90-4880-8E4A-8231204F6DEC}"/>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7" name="AutoShape 1">
          <a:extLst>
            <a:ext uri="{FF2B5EF4-FFF2-40B4-BE49-F238E27FC236}">
              <a16:creationId xmlns:a16="http://schemas.microsoft.com/office/drawing/2014/main" id="{474430DC-B612-4EE1-9D18-C90AC5EB9D64}"/>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8" name="AutoShape 1">
          <a:extLst>
            <a:ext uri="{FF2B5EF4-FFF2-40B4-BE49-F238E27FC236}">
              <a16:creationId xmlns:a16="http://schemas.microsoft.com/office/drawing/2014/main" id="{6D3DDAB0-375E-422A-8FF3-CE4DD3FACF14}"/>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9" name="Rectangle 268">
          <a:hlinkClick xmlns:r="http://schemas.openxmlformats.org/officeDocument/2006/relationships" r:id="rId1"/>
          <a:extLst>
            <a:ext uri="{FF2B5EF4-FFF2-40B4-BE49-F238E27FC236}">
              <a16:creationId xmlns:a16="http://schemas.microsoft.com/office/drawing/2014/main" id="{4EAD62ED-8C70-4892-9A60-DEBD70048859}"/>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70" name="Picture 1">
          <a:extLst>
            <a:ext uri="{FF2B5EF4-FFF2-40B4-BE49-F238E27FC236}">
              <a16:creationId xmlns:a16="http://schemas.microsoft.com/office/drawing/2014/main" id="{688DBE2B-B368-42CB-B001-B346BF8D78D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71" name="AutoShape 1">
          <a:extLst>
            <a:ext uri="{FF2B5EF4-FFF2-40B4-BE49-F238E27FC236}">
              <a16:creationId xmlns:a16="http://schemas.microsoft.com/office/drawing/2014/main" id="{9B660497-B0A5-4B78-8594-22FB1A44FED5}"/>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72" name="Rectangle 271">
          <a:hlinkClick xmlns:r="http://schemas.openxmlformats.org/officeDocument/2006/relationships" r:id="rId1"/>
          <a:extLst>
            <a:ext uri="{FF2B5EF4-FFF2-40B4-BE49-F238E27FC236}">
              <a16:creationId xmlns:a16="http://schemas.microsoft.com/office/drawing/2014/main" id="{F7C4AE9D-867C-4777-AAC0-BBF7308088D1}"/>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73" name="Picture 1">
          <a:extLst>
            <a:ext uri="{FF2B5EF4-FFF2-40B4-BE49-F238E27FC236}">
              <a16:creationId xmlns:a16="http://schemas.microsoft.com/office/drawing/2014/main" id="{647E3315-B0B9-4A95-8FA2-EA6CFAE84AB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74" name="AutoShape 1">
          <a:extLst>
            <a:ext uri="{FF2B5EF4-FFF2-40B4-BE49-F238E27FC236}">
              <a16:creationId xmlns:a16="http://schemas.microsoft.com/office/drawing/2014/main" id="{404B75DE-E1B0-4612-900F-25915B19CA87}"/>
            </a:ext>
          </a:extLst>
        </xdr:cNvPr>
        <xdr:cNvSpPr>
          <a:spLocks noChangeAspect="1" noChangeArrowheads="1"/>
        </xdr:cNvSpPr>
      </xdr:nvSpPr>
      <xdr:spPr bwMode="auto">
        <a:xfrm>
          <a:off x="7124700"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75" name="Rectangle 274">
          <a:hlinkClick xmlns:r="http://schemas.openxmlformats.org/officeDocument/2006/relationships" r:id="rId1"/>
          <a:extLst>
            <a:ext uri="{FF2B5EF4-FFF2-40B4-BE49-F238E27FC236}">
              <a16:creationId xmlns:a16="http://schemas.microsoft.com/office/drawing/2014/main" id="{0EFB801B-AB81-421B-B86F-5726122CDED1}"/>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76" name="Picture 1">
          <a:extLst>
            <a:ext uri="{FF2B5EF4-FFF2-40B4-BE49-F238E27FC236}">
              <a16:creationId xmlns:a16="http://schemas.microsoft.com/office/drawing/2014/main" id="{DA2376DC-B0BB-4F10-B71C-60D60600256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77" name="AutoShape 1">
          <a:extLst>
            <a:ext uri="{FF2B5EF4-FFF2-40B4-BE49-F238E27FC236}">
              <a16:creationId xmlns:a16="http://schemas.microsoft.com/office/drawing/2014/main" id="{D63558D3-E658-4FB7-A3B0-33CC17F4B8F3}"/>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78" name="AutoShape 1">
          <a:extLst>
            <a:ext uri="{FF2B5EF4-FFF2-40B4-BE49-F238E27FC236}">
              <a16:creationId xmlns:a16="http://schemas.microsoft.com/office/drawing/2014/main" id="{9759B1F7-AA14-4354-BAB1-2AD50DF3CA3D}"/>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79" name="AutoShape 1">
          <a:extLst>
            <a:ext uri="{FF2B5EF4-FFF2-40B4-BE49-F238E27FC236}">
              <a16:creationId xmlns:a16="http://schemas.microsoft.com/office/drawing/2014/main" id="{90CF5072-5C21-48E6-96AF-B774879267DE}"/>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0" name="AutoShape 1">
          <a:extLst>
            <a:ext uri="{FF2B5EF4-FFF2-40B4-BE49-F238E27FC236}">
              <a16:creationId xmlns:a16="http://schemas.microsoft.com/office/drawing/2014/main" id="{8038D6FD-1F75-4618-87A8-9F874C9AA006}"/>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1" name="AutoShape 1">
          <a:extLst>
            <a:ext uri="{FF2B5EF4-FFF2-40B4-BE49-F238E27FC236}">
              <a16:creationId xmlns:a16="http://schemas.microsoft.com/office/drawing/2014/main" id="{AA609792-E45A-486A-87D4-1D295163562A}"/>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2" name="AutoShape 1">
          <a:extLst>
            <a:ext uri="{FF2B5EF4-FFF2-40B4-BE49-F238E27FC236}">
              <a16:creationId xmlns:a16="http://schemas.microsoft.com/office/drawing/2014/main" id="{0FFD31E2-2DA7-4DF2-911F-FF79875435EB}"/>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83" name="Rectangle 282">
          <a:hlinkClick xmlns:r="http://schemas.openxmlformats.org/officeDocument/2006/relationships" r:id="rId1"/>
          <a:extLst>
            <a:ext uri="{FF2B5EF4-FFF2-40B4-BE49-F238E27FC236}">
              <a16:creationId xmlns:a16="http://schemas.microsoft.com/office/drawing/2014/main" id="{4D648C7D-9701-4F7B-B7A7-EFE5C16742A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84" name="Picture 1">
          <a:extLst>
            <a:ext uri="{FF2B5EF4-FFF2-40B4-BE49-F238E27FC236}">
              <a16:creationId xmlns:a16="http://schemas.microsoft.com/office/drawing/2014/main" id="{162EEA6A-55CF-4687-98E7-648A7CA0ACC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85" name="AutoShape 1">
          <a:extLst>
            <a:ext uri="{FF2B5EF4-FFF2-40B4-BE49-F238E27FC236}">
              <a16:creationId xmlns:a16="http://schemas.microsoft.com/office/drawing/2014/main" id="{651ADE0F-1131-4CD1-8E2D-945CFE786F68}"/>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86" name="Rectangle 285">
          <a:hlinkClick xmlns:r="http://schemas.openxmlformats.org/officeDocument/2006/relationships" r:id="rId1"/>
          <a:extLst>
            <a:ext uri="{FF2B5EF4-FFF2-40B4-BE49-F238E27FC236}">
              <a16:creationId xmlns:a16="http://schemas.microsoft.com/office/drawing/2014/main" id="{56EDDA4A-8377-4558-873D-24D31BF74209}"/>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87" name="Picture 1">
          <a:extLst>
            <a:ext uri="{FF2B5EF4-FFF2-40B4-BE49-F238E27FC236}">
              <a16:creationId xmlns:a16="http://schemas.microsoft.com/office/drawing/2014/main" id="{4C03553C-9A56-4166-B9D5-29DFE133315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88" name="AutoShape 1">
          <a:extLst>
            <a:ext uri="{FF2B5EF4-FFF2-40B4-BE49-F238E27FC236}">
              <a16:creationId xmlns:a16="http://schemas.microsoft.com/office/drawing/2014/main" id="{1B27CC0C-9881-49FB-AE5C-AE91595705EF}"/>
            </a:ext>
          </a:extLst>
        </xdr:cNvPr>
        <xdr:cNvSpPr>
          <a:spLocks noChangeAspect="1" noChangeArrowheads="1"/>
        </xdr:cNvSpPr>
      </xdr:nvSpPr>
      <xdr:spPr bwMode="auto">
        <a:xfrm>
          <a:off x="7124700" y="226695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89" name="AutoShape 1">
          <a:extLst>
            <a:ext uri="{FF2B5EF4-FFF2-40B4-BE49-F238E27FC236}">
              <a16:creationId xmlns:a16="http://schemas.microsoft.com/office/drawing/2014/main" id="{1660E329-90EC-4CA9-A6CD-90AB8137FDBC}"/>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90" name="AutoShape 1">
          <a:extLst>
            <a:ext uri="{FF2B5EF4-FFF2-40B4-BE49-F238E27FC236}">
              <a16:creationId xmlns:a16="http://schemas.microsoft.com/office/drawing/2014/main" id="{6D4B4D5E-A012-4A5C-942F-84AFC7E456BE}"/>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91" name="Rectangle 290">
          <a:hlinkClick xmlns:r="http://schemas.openxmlformats.org/officeDocument/2006/relationships" r:id="rId1"/>
          <a:extLst>
            <a:ext uri="{FF2B5EF4-FFF2-40B4-BE49-F238E27FC236}">
              <a16:creationId xmlns:a16="http://schemas.microsoft.com/office/drawing/2014/main" id="{5F145C26-4A2D-49C4-A7C1-D83B5EADAC22}"/>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92" name="Picture 1">
          <a:extLst>
            <a:ext uri="{FF2B5EF4-FFF2-40B4-BE49-F238E27FC236}">
              <a16:creationId xmlns:a16="http://schemas.microsoft.com/office/drawing/2014/main" id="{3166749D-6658-47E7-AAD3-16E8B299566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93" name="Rectangle 292">
          <a:hlinkClick xmlns:r="http://schemas.openxmlformats.org/officeDocument/2006/relationships" r:id="rId1"/>
          <a:extLst>
            <a:ext uri="{FF2B5EF4-FFF2-40B4-BE49-F238E27FC236}">
              <a16:creationId xmlns:a16="http://schemas.microsoft.com/office/drawing/2014/main" id="{C544EB90-B3EA-449A-9AFD-12DA5EC394E8}"/>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94" name="Picture 1">
          <a:extLst>
            <a:ext uri="{FF2B5EF4-FFF2-40B4-BE49-F238E27FC236}">
              <a16:creationId xmlns:a16="http://schemas.microsoft.com/office/drawing/2014/main" id="{D304DC8B-5F3B-48E5-AA0E-0D7EDDBEBAF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95" name="AutoShape 1">
          <a:extLst>
            <a:ext uri="{FF2B5EF4-FFF2-40B4-BE49-F238E27FC236}">
              <a16:creationId xmlns:a16="http://schemas.microsoft.com/office/drawing/2014/main" id="{0440E92A-29C0-4C2F-A838-78FC5137768C}"/>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96" name="AutoShape 1">
          <a:extLst>
            <a:ext uri="{FF2B5EF4-FFF2-40B4-BE49-F238E27FC236}">
              <a16:creationId xmlns:a16="http://schemas.microsoft.com/office/drawing/2014/main" id="{AB4CD1D2-21BC-482F-A3C5-43109AAF236D}"/>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97" name="AutoShape 1">
          <a:extLst>
            <a:ext uri="{FF2B5EF4-FFF2-40B4-BE49-F238E27FC236}">
              <a16:creationId xmlns:a16="http://schemas.microsoft.com/office/drawing/2014/main" id="{FF4C2D93-98F8-44BB-8E18-DCE14720AA20}"/>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98" name="AutoShape 1">
          <a:extLst>
            <a:ext uri="{FF2B5EF4-FFF2-40B4-BE49-F238E27FC236}">
              <a16:creationId xmlns:a16="http://schemas.microsoft.com/office/drawing/2014/main" id="{18EB75E6-B7BE-443B-B877-E69758F5CE1E}"/>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99" name="AutoShape 1">
          <a:extLst>
            <a:ext uri="{FF2B5EF4-FFF2-40B4-BE49-F238E27FC236}">
              <a16:creationId xmlns:a16="http://schemas.microsoft.com/office/drawing/2014/main" id="{D9486B75-29B7-4EA7-A855-EFAE6B3968B1}"/>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00" name="AutoShape 1">
          <a:extLst>
            <a:ext uri="{FF2B5EF4-FFF2-40B4-BE49-F238E27FC236}">
              <a16:creationId xmlns:a16="http://schemas.microsoft.com/office/drawing/2014/main" id="{E5F1E7F4-23C7-4FA9-B275-CD8B1A588EC1}"/>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01" name="Rectangle 300">
          <a:hlinkClick xmlns:r="http://schemas.openxmlformats.org/officeDocument/2006/relationships" r:id="rId1"/>
          <a:extLst>
            <a:ext uri="{FF2B5EF4-FFF2-40B4-BE49-F238E27FC236}">
              <a16:creationId xmlns:a16="http://schemas.microsoft.com/office/drawing/2014/main" id="{AF2EE4E6-2AD3-477D-AA01-A471BF0DED7D}"/>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02" name="Picture 1">
          <a:extLst>
            <a:ext uri="{FF2B5EF4-FFF2-40B4-BE49-F238E27FC236}">
              <a16:creationId xmlns:a16="http://schemas.microsoft.com/office/drawing/2014/main" id="{6023295F-31DC-43BB-A736-7A61BCF0C02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03" name="AutoShape 1">
          <a:extLst>
            <a:ext uri="{FF2B5EF4-FFF2-40B4-BE49-F238E27FC236}">
              <a16:creationId xmlns:a16="http://schemas.microsoft.com/office/drawing/2014/main" id="{E1227239-E3EF-4F80-9EDB-EAB615303778}"/>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04" name="Rectangle 303">
          <a:hlinkClick xmlns:r="http://schemas.openxmlformats.org/officeDocument/2006/relationships" r:id="rId3"/>
          <a:extLst>
            <a:ext uri="{FF2B5EF4-FFF2-40B4-BE49-F238E27FC236}">
              <a16:creationId xmlns:a16="http://schemas.microsoft.com/office/drawing/2014/main" id="{567D15D5-31E5-46B1-AE94-F14354868D71}"/>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05" name="Picture 1">
          <a:extLst>
            <a:ext uri="{FF2B5EF4-FFF2-40B4-BE49-F238E27FC236}">
              <a16:creationId xmlns:a16="http://schemas.microsoft.com/office/drawing/2014/main" id="{6F213932-B238-4565-91A5-C1EEC8DF0D4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8</xdr:col>
      <xdr:colOff>304800</xdr:colOff>
      <xdr:row>13</xdr:row>
      <xdr:rowOff>148590</xdr:rowOff>
    </xdr:to>
    <xdr:sp macro="" textlink="">
      <xdr:nvSpPr>
        <xdr:cNvPr id="2" name="AutoShape 1">
          <a:extLst>
            <a:ext uri="{FF2B5EF4-FFF2-40B4-BE49-F238E27FC236}">
              <a16:creationId xmlns:a16="http://schemas.microsoft.com/office/drawing/2014/main" id="{78D05273-01C8-40F6-9FC0-A6C9757FA4C6}"/>
            </a:ext>
          </a:extLst>
        </xdr:cNvPr>
        <xdr:cNvSpPr>
          <a:spLocks noChangeAspect="1" noChangeArrowheads="1"/>
        </xdr:cNvSpPr>
      </xdr:nvSpPr>
      <xdr:spPr bwMode="auto">
        <a:xfrm>
          <a:off x="56769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3" name="AutoShape 1">
          <a:extLst>
            <a:ext uri="{FF2B5EF4-FFF2-40B4-BE49-F238E27FC236}">
              <a16:creationId xmlns:a16="http://schemas.microsoft.com/office/drawing/2014/main" id="{1B84C08F-57D2-47F7-871E-9C304FBFA60D}"/>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4" name="AutoShape 1">
          <a:extLst>
            <a:ext uri="{FF2B5EF4-FFF2-40B4-BE49-F238E27FC236}">
              <a16:creationId xmlns:a16="http://schemas.microsoft.com/office/drawing/2014/main" id="{A818CF77-5AC3-4F2A-848A-A22FCB1BA536}"/>
            </a:ext>
          </a:extLst>
        </xdr:cNvPr>
        <xdr:cNvSpPr>
          <a:spLocks noChangeAspect="1" noChangeArrowheads="1"/>
        </xdr:cNvSpPr>
      </xdr:nvSpPr>
      <xdr:spPr bwMode="auto">
        <a:xfrm>
          <a:off x="5897880" y="2278380"/>
          <a:ext cx="304800" cy="31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5" name="AutoShape 1">
          <a:extLst>
            <a:ext uri="{FF2B5EF4-FFF2-40B4-BE49-F238E27FC236}">
              <a16:creationId xmlns:a16="http://schemas.microsoft.com/office/drawing/2014/main" id="{2E89C430-691D-4477-B973-C4ABC86D29ED}"/>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6" name="AutoShape 1">
          <a:extLst>
            <a:ext uri="{FF2B5EF4-FFF2-40B4-BE49-F238E27FC236}">
              <a16:creationId xmlns:a16="http://schemas.microsoft.com/office/drawing/2014/main" id="{1D94E087-CF99-4018-8498-9670A269AD22}"/>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7" name="AutoShape 1">
          <a:extLst>
            <a:ext uri="{FF2B5EF4-FFF2-40B4-BE49-F238E27FC236}">
              <a16:creationId xmlns:a16="http://schemas.microsoft.com/office/drawing/2014/main" id="{6A7B7EE6-78FC-427A-86EA-13DA776D3A4D}"/>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438E0289-E1D4-4A5E-AD77-27158FC87F74}"/>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 name="Picture 1">
          <a:extLst>
            <a:ext uri="{FF2B5EF4-FFF2-40B4-BE49-F238E27FC236}">
              <a16:creationId xmlns:a16="http://schemas.microsoft.com/office/drawing/2014/main" id="{AECBC49F-4880-4D2C-9D88-86E2654FF3E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1" name="AutoShape 1">
          <a:extLst>
            <a:ext uri="{FF2B5EF4-FFF2-40B4-BE49-F238E27FC236}">
              <a16:creationId xmlns:a16="http://schemas.microsoft.com/office/drawing/2014/main" id="{3A1FF00A-36AC-4256-BF31-86FE7442B569}"/>
            </a:ext>
          </a:extLst>
        </xdr:cNvPr>
        <xdr:cNvSpPr>
          <a:spLocks noChangeAspect="1" noChangeArrowheads="1"/>
        </xdr:cNvSpPr>
      </xdr:nvSpPr>
      <xdr:spPr bwMode="auto">
        <a:xfrm>
          <a:off x="5897880" y="22783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800D734-21BA-42FF-9CE1-8FE9C5AA7F15}"/>
            </a:ext>
          </a:extLst>
        </xdr:cNvPr>
        <xdr:cNvSpPr/>
      </xdr:nvSpPr>
      <xdr:spPr>
        <a:xfrm>
          <a:off x="2103120" y="45720"/>
          <a:ext cx="1363980" cy="61722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 name="Picture 1">
          <a:extLst>
            <a:ext uri="{FF2B5EF4-FFF2-40B4-BE49-F238E27FC236}">
              <a16:creationId xmlns:a16="http://schemas.microsoft.com/office/drawing/2014/main" id="{FC5B16B4-F534-43F5-8456-E2A20D65694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752600" cy="58183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8" name="AutoShape 1">
          <a:extLst>
            <a:ext uri="{FF2B5EF4-FFF2-40B4-BE49-F238E27FC236}">
              <a16:creationId xmlns:a16="http://schemas.microsoft.com/office/drawing/2014/main" id="{2178B8CF-1C58-4B04-8AA4-649B2484058C}"/>
            </a:ext>
          </a:extLst>
        </xdr:cNvPr>
        <xdr:cNvSpPr>
          <a:spLocks noChangeAspect="1" noChangeArrowheads="1"/>
        </xdr:cNvSpPr>
      </xdr:nvSpPr>
      <xdr:spPr bwMode="auto">
        <a:xfrm>
          <a:off x="5886450" y="3657600"/>
          <a:ext cx="304800" cy="306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4" name="AutoShape 1">
          <a:extLst>
            <a:ext uri="{FF2B5EF4-FFF2-40B4-BE49-F238E27FC236}">
              <a16:creationId xmlns:a16="http://schemas.microsoft.com/office/drawing/2014/main" id="{47B540B5-A0E7-4846-B33D-A421830C5861}"/>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 name="AutoShape 1">
          <a:extLst>
            <a:ext uri="{FF2B5EF4-FFF2-40B4-BE49-F238E27FC236}">
              <a16:creationId xmlns:a16="http://schemas.microsoft.com/office/drawing/2014/main" id="{B20BED1E-9C46-4715-BA5A-6027B320D91E}"/>
            </a:ext>
          </a:extLst>
        </xdr:cNvPr>
        <xdr:cNvSpPr>
          <a:spLocks noChangeAspect="1" noChangeArrowheads="1"/>
        </xdr:cNvSpPr>
      </xdr:nvSpPr>
      <xdr:spPr bwMode="auto">
        <a:xfrm>
          <a:off x="5886450" y="3657600"/>
          <a:ext cx="304800" cy="306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 name="AutoShape 1">
          <a:extLst>
            <a:ext uri="{FF2B5EF4-FFF2-40B4-BE49-F238E27FC236}">
              <a16:creationId xmlns:a16="http://schemas.microsoft.com/office/drawing/2014/main" id="{63D06A14-6D65-44FF-A1C4-3D12DD6963ED}"/>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7" name="AutoShape 1">
          <a:extLst>
            <a:ext uri="{FF2B5EF4-FFF2-40B4-BE49-F238E27FC236}">
              <a16:creationId xmlns:a16="http://schemas.microsoft.com/office/drawing/2014/main" id="{8701D597-93F7-4E5F-99A0-ABE7FF7987E0}"/>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 name="AutoShape 1">
          <a:extLst>
            <a:ext uri="{FF2B5EF4-FFF2-40B4-BE49-F238E27FC236}">
              <a16:creationId xmlns:a16="http://schemas.microsoft.com/office/drawing/2014/main" id="{B82CEE9C-B221-498F-92BD-7D2FDB9D06D7}"/>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7629DBCE-1E92-4AF6-B11D-44666B95687F}"/>
            </a:ext>
          </a:extLst>
        </xdr:cNvPr>
        <xdr:cNvSpPr/>
      </xdr:nvSpPr>
      <xdr:spPr>
        <a:xfrm>
          <a:off x="2105025" y="47625"/>
          <a:ext cx="1362075" cy="61912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 name="Picture 1">
          <a:extLst>
            <a:ext uri="{FF2B5EF4-FFF2-40B4-BE49-F238E27FC236}">
              <a16:creationId xmlns:a16="http://schemas.microsoft.com/office/drawing/2014/main" id="{8529D7F7-A220-47CA-8650-0E4F988CB3E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19075" y="95250"/>
          <a:ext cx="1752600" cy="59326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1" name="AutoShape 1">
          <a:extLst>
            <a:ext uri="{FF2B5EF4-FFF2-40B4-BE49-F238E27FC236}">
              <a16:creationId xmlns:a16="http://schemas.microsoft.com/office/drawing/2014/main" id="{46A10C10-1B14-41D9-AA33-7DDC5C953767}"/>
            </a:ext>
          </a:extLst>
        </xdr:cNvPr>
        <xdr:cNvSpPr>
          <a:spLocks noChangeAspect="1" noChangeArrowheads="1"/>
        </xdr:cNvSpPr>
      </xdr:nvSpPr>
      <xdr:spPr bwMode="auto">
        <a:xfrm>
          <a:off x="5886450" y="36576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7A2295F-5C39-4046-BCD3-0B991054F182}"/>
            </a:ext>
          </a:extLst>
        </xdr:cNvPr>
        <xdr:cNvSpPr/>
      </xdr:nvSpPr>
      <xdr:spPr>
        <a:xfrm>
          <a:off x="2105025" y="47625"/>
          <a:ext cx="1362075" cy="61912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 name="Picture 1">
          <a:extLst>
            <a:ext uri="{FF2B5EF4-FFF2-40B4-BE49-F238E27FC236}">
              <a16:creationId xmlns:a16="http://schemas.microsoft.com/office/drawing/2014/main" id="{7171CF8A-A233-4FE8-8F22-0A9A3E18476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19075" y="95250"/>
          <a:ext cx="1752600" cy="59326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4" name="AutoShape 1">
          <a:extLst>
            <a:ext uri="{FF2B5EF4-FFF2-40B4-BE49-F238E27FC236}">
              <a16:creationId xmlns:a16="http://schemas.microsoft.com/office/drawing/2014/main" id="{B2CBB665-BA3D-42AF-B44C-64935624B35C}"/>
            </a:ext>
          </a:extLst>
        </xdr:cNvPr>
        <xdr:cNvSpPr>
          <a:spLocks noChangeAspect="1" noChangeArrowheads="1"/>
        </xdr:cNvSpPr>
      </xdr:nvSpPr>
      <xdr:spPr bwMode="auto">
        <a:xfrm>
          <a:off x="648462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1DDFC3C6-D112-48E6-8834-D0BA916FAC69}"/>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 name="Picture 1">
          <a:extLst>
            <a:ext uri="{FF2B5EF4-FFF2-40B4-BE49-F238E27FC236}">
              <a16:creationId xmlns:a16="http://schemas.microsoft.com/office/drawing/2014/main" id="{09ED33A8-6EA3-45FF-B1E7-E6A0B378857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7" name="AutoShape 1">
          <a:extLst>
            <a:ext uri="{FF2B5EF4-FFF2-40B4-BE49-F238E27FC236}">
              <a16:creationId xmlns:a16="http://schemas.microsoft.com/office/drawing/2014/main" id="{61ABE8C6-F1D6-44AB-9095-F603A68F76F8}"/>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 name="AutoShape 1">
          <a:extLst>
            <a:ext uri="{FF2B5EF4-FFF2-40B4-BE49-F238E27FC236}">
              <a16:creationId xmlns:a16="http://schemas.microsoft.com/office/drawing/2014/main" id="{9EC83265-5AA9-4FFB-BD43-4912966FB073}"/>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9" name="AutoShape 1">
          <a:extLst>
            <a:ext uri="{FF2B5EF4-FFF2-40B4-BE49-F238E27FC236}">
              <a16:creationId xmlns:a16="http://schemas.microsoft.com/office/drawing/2014/main" id="{C6634CB0-68B3-493D-AE2A-8EAB6F86EFB7}"/>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0" name="AutoShape 1">
          <a:extLst>
            <a:ext uri="{FF2B5EF4-FFF2-40B4-BE49-F238E27FC236}">
              <a16:creationId xmlns:a16="http://schemas.microsoft.com/office/drawing/2014/main" id="{B79AC89B-E81F-4FAB-8E8F-DD2845001C17}"/>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1" name="AutoShape 1">
          <a:extLst>
            <a:ext uri="{FF2B5EF4-FFF2-40B4-BE49-F238E27FC236}">
              <a16:creationId xmlns:a16="http://schemas.microsoft.com/office/drawing/2014/main" id="{95FA8B8A-2DB0-46C5-AF0D-89BF65C19C7C}"/>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2" name="AutoShape 1">
          <a:extLst>
            <a:ext uri="{FF2B5EF4-FFF2-40B4-BE49-F238E27FC236}">
              <a16:creationId xmlns:a16="http://schemas.microsoft.com/office/drawing/2014/main" id="{8AC87E07-E339-456C-8E7F-2AE86F49BC85}"/>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5ACCB189-F494-47C3-9A8D-666D1ED6745F}"/>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4" name="Picture 1">
          <a:extLst>
            <a:ext uri="{FF2B5EF4-FFF2-40B4-BE49-F238E27FC236}">
              <a16:creationId xmlns:a16="http://schemas.microsoft.com/office/drawing/2014/main" id="{D12835BB-ABEA-494A-88C6-0A5DD2945F9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5" name="AutoShape 1">
          <a:extLst>
            <a:ext uri="{FF2B5EF4-FFF2-40B4-BE49-F238E27FC236}">
              <a16:creationId xmlns:a16="http://schemas.microsoft.com/office/drawing/2014/main" id="{5966AFB8-A859-47DD-92DB-24DE439A4E0B}"/>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6" name="Rectangle 35">
          <a:hlinkClick xmlns:r="http://schemas.openxmlformats.org/officeDocument/2006/relationships" r:id="rId1"/>
          <a:extLst>
            <a:ext uri="{FF2B5EF4-FFF2-40B4-BE49-F238E27FC236}">
              <a16:creationId xmlns:a16="http://schemas.microsoft.com/office/drawing/2014/main" id="{65323814-EB08-4293-BB38-A51006521E63}"/>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7" name="Picture 1">
          <a:extLst>
            <a:ext uri="{FF2B5EF4-FFF2-40B4-BE49-F238E27FC236}">
              <a16:creationId xmlns:a16="http://schemas.microsoft.com/office/drawing/2014/main" id="{5F0F89CB-0EF5-40FF-81D9-1013F3B236B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38" name="AutoShape 1">
          <a:extLst>
            <a:ext uri="{FF2B5EF4-FFF2-40B4-BE49-F238E27FC236}">
              <a16:creationId xmlns:a16="http://schemas.microsoft.com/office/drawing/2014/main" id="{B4E1B0CB-0F6B-4A34-8494-173BFD4AE9CE}"/>
            </a:ext>
          </a:extLst>
        </xdr:cNvPr>
        <xdr:cNvSpPr>
          <a:spLocks noChangeAspect="1" noChangeArrowheads="1"/>
        </xdr:cNvSpPr>
      </xdr:nvSpPr>
      <xdr:spPr bwMode="auto">
        <a:xfrm>
          <a:off x="648462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39" name="AutoShape 1">
          <a:extLst>
            <a:ext uri="{FF2B5EF4-FFF2-40B4-BE49-F238E27FC236}">
              <a16:creationId xmlns:a16="http://schemas.microsoft.com/office/drawing/2014/main" id="{8F9F793E-552D-4348-8890-2EBEC5D36DF9}"/>
            </a:ext>
          </a:extLst>
        </xdr:cNvPr>
        <xdr:cNvSpPr>
          <a:spLocks noChangeAspect="1" noChangeArrowheads="1"/>
        </xdr:cNvSpPr>
      </xdr:nvSpPr>
      <xdr:spPr bwMode="auto">
        <a:xfrm>
          <a:off x="648462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40" name="AutoShape 1">
          <a:extLst>
            <a:ext uri="{FF2B5EF4-FFF2-40B4-BE49-F238E27FC236}">
              <a16:creationId xmlns:a16="http://schemas.microsoft.com/office/drawing/2014/main" id="{4D004299-5311-4938-9F21-78C0A763330B}"/>
            </a:ext>
          </a:extLst>
        </xdr:cNvPr>
        <xdr:cNvSpPr>
          <a:spLocks noChangeAspect="1" noChangeArrowheads="1"/>
        </xdr:cNvSpPr>
      </xdr:nvSpPr>
      <xdr:spPr bwMode="auto">
        <a:xfrm>
          <a:off x="648462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41" name="Rectangle 40">
          <a:hlinkClick xmlns:r="http://schemas.openxmlformats.org/officeDocument/2006/relationships" r:id="rId1"/>
          <a:extLst>
            <a:ext uri="{FF2B5EF4-FFF2-40B4-BE49-F238E27FC236}">
              <a16:creationId xmlns:a16="http://schemas.microsoft.com/office/drawing/2014/main" id="{9B8528B3-9A8E-422F-A8C0-C71DFE56E883}"/>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2" name="Picture 1">
          <a:extLst>
            <a:ext uri="{FF2B5EF4-FFF2-40B4-BE49-F238E27FC236}">
              <a16:creationId xmlns:a16="http://schemas.microsoft.com/office/drawing/2014/main" id="{AE5931D1-5CD5-4212-91EA-D31A5355A04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43" name="Rectangle 42">
          <a:hlinkClick xmlns:r="http://schemas.openxmlformats.org/officeDocument/2006/relationships" r:id="rId1"/>
          <a:extLst>
            <a:ext uri="{FF2B5EF4-FFF2-40B4-BE49-F238E27FC236}">
              <a16:creationId xmlns:a16="http://schemas.microsoft.com/office/drawing/2014/main" id="{25BB8CC7-4EA9-43E1-8022-B2963DCC2C24}"/>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44" name="Picture 1">
          <a:extLst>
            <a:ext uri="{FF2B5EF4-FFF2-40B4-BE49-F238E27FC236}">
              <a16:creationId xmlns:a16="http://schemas.microsoft.com/office/drawing/2014/main" id="{5035952A-CE22-4FE6-A1EA-FC6A9C9CE0A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45" name="AutoShape 1">
          <a:extLst>
            <a:ext uri="{FF2B5EF4-FFF2-40B4-BE49-F238E27FC236}">
              <a16:creationId xmlns:a16="http://schemas.microsoft.com/office/drawing/2014/main" id="{9B649401-3A80-4875-AA75-0B861FDC52FD}"/>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6" name="AutoShape 1">
          <a:extLst>
            <a:ext uri="{FF2B5EF4-FFF2-40B4-BE49-F238E27FC236}">
              <a16:creationId xmlns:a16="http://schemas.microsoft.com/office/drawing/2014/main" id="{1C57718E-9240-4837-9E75-2809178EAAEE}"/>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47" name="AutoShape 1">
          <a:extLst>
            <a:ext uri="{FF2B5EF4-FFF2-40B4-BE49-F238E27FC236}">
              <a16:creationId xmlns:a16="http://schemas.microsoft.com/office/drawing/2014/main" id="{61A55377-17A0-4B75-9634-7945EFC0D871}"/>
            </a:ext>
          </a:extLst>
        </xdr:cNvPr>
        <xdr:cNvSpPr>
          <a:spLocks noChangeAspect="1" noChangeArrowheads="1"/>
        </xdr:cNvSpPr>
      </xdr:nvSpPr>
      <xdr:spPr bwMode="auto">
        <a:xfrm>
          <a:off x="567690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8" name="AutoShape 1">
          <a:extLst>
            <a:ext uri="{FF2B5EF4-FFF2-40B4-BE49-F238E27FC236}">
              <a16:creationId xmlns:a16="http://schemas.microsoft.com/office/drawing/2014/main" id="{ABF4CBFA-C8E4-4AAE-9C8A-D932E0D8432C}"/>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49" name="AutoShape 1">
          <a:extLst>
            <a:ext uri="{FF2B5EF4-FFF2-40B4-BE49-F238E27FC236}">
              <a16:creationId xmlns:a16="http://schemas.microsoft.com/office/drawing/2014/main" id="{B3703AEF-5E0B-44B6-9013-C900A0C72887}"/>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50" name="AutoShape 1">
          <a:extLst>
            <a:ext uri="{FF2B5EF4-FFF2-40B4-BE49-F238E27FC236}">
              <a16:creationId xmlns:a16="http://schemas.microsoft.com/office/drawing/2014/main" id="{57A8DD9D-7D53-453B-B868-AE49C25B61BF}"/>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51" name="Rectangle 50">
          <a:hlinkClick xmlns:r="http://schemas.openxmlformats.org/officeDocument/2006/relationships" r:id="rId1"/>
          <a:extLst>
            <a:ext uri="{FF2B5EF4-FFF2-40B4-BE49-F238E27FC236}">
              <a16:creationId xmlns:a16="http://schemas.microsoft.com/office/drawing/2014/main" id="{29D9D849-457E-45B6-B830-DB7336590844}"/>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2" name="Picture 1">
          <a:extLst>
            <a:ext uri="{FF2B5EF4-FFF2-40B4-BE49-F238E27FC236}">
              <a16:creationId xmlns:a16="http://schemas.microsoft.com/office/drawing/2014/main" id="{C5B0057E-F7AA-4DCC-ABBB-4159A39812E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53" name="AutoShape 1">
          <a:extLst>
            <a:ext uri="{FF2B5EF4-FFF2-40B4-BE49-F238E27FC236}">
              <a16:creationId xmlns:a16="http://schemas.microsoft.com/office/drawing/2014/main" id="{A2DC83A8-DFE4-4B57-8E36-92CFBAE3537A}"/>
            </a:ext>
          </a:extLst>
        </xdr:cNvPr>
        <xdr:cNvSpPr>
          <a:spLocks noChangeAspect="1" noChangeArrowheads="1"/>
        </xdr:cNvSpPr>
      </xdr:nvSpPr>
      <xdr:spPr bwMode="auto">
        <a:xfrm>
          <a:off x="567690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54" name="Rectangle 53">
          <a:hlinkClick xmlns:r="http://schemas.openxmlformats.org/officeDocument/2006/relationships" r:id="rId1"/>
          <a:extLst>
            <a:ext uri="{FF2B5EF4-FFF2-40B4-BE49-F238E27FC236}">
              <a16:creationId xmlns:a16="http://schemas.microsoft.com/office/drawing/2014/main" id="{5504BE4D-B5D1-4D2C-9E00-A02A427D2B68}"/>
            </a:ext>
          </a:extLst>
        </xdr:cNvPr>
        <xdr:cNvSpPr/>
      </xdr:nvSpPr>
      <xdr:spPr>
        <a:xfrm>
          <a:off x="2038350" y="43815"/>
          <a:ext cx="133350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55" name="Picture 1">
          <a:extLst>
            <a:ext uri="{FF2B5EF4-FFF2-40B4-BE49-F238E27FC236}">
              <a16:creationId xmlns:a16="http://schemas.microsoft.com/office/drawing/2014/main" id="{924253FC-01F0-4626-BF9E-80F1CA48799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211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56" name="AutoShape 1">
          <a:extLst>
            <a:ext uri="{FF2B5EF4-FFF2-40B4-BE49-F238E27FC236}">
              <a16:creationId xmlns:a16="http://schemas.microsoft.com/office/drawing/2014/main" id="{59CC860C-F1B5-4EE4-BAEF-8A42D1009292}"/>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57" name="AutoShape 1">
          <a:extLst>
            <a:ext uri="{FF2B5EF4-FFF2-40B4-BE49-F238E27FC236}">
              <a16:creationId xmlns:a16="http://schemas.microsoft.com/office/drawing/2014/main" id="{A1C8B3E9-C3AA-445F-BFDE-A911B6B4F244}"/>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58" name="AutoShape 1">
          <a:extLst>
            <a:ext uri="{FF2B5EF4-FFF2-40B4-BE49-F238E27FC236}">
              <a16:creationId xmlns:a16="http://schemas.microsoft.com/office/drawing/2014/main" id="{777ECFFD-CAA1-45DB-8E9D-C6333D370417}"/>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59" name="AutoShape 1">
          <a:extLst>
            <a:ext uri="{FF2B5EF4-FFF2-40B4-BE49-F238E27FC236}">
              <a16:creationId xmlns:a16="http://schemas.microsoft.com/office/drawing/2014/main" id="{35C6B337-CA66-4753-A59D-B700035E6287}"/>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0" name="Rectangle 59">
          <a:hlinkClick xmlns:r="http://schemas.openxmlformats.org/officeDocument/2006/relationships" r:id="rId1"/>
          <a:extLst>
            <a:ext uri="{FF2B5EF4-FFF2-40B4-BE49-F238E27FC236}">
              <a16:creationId xmlns:a16="http://schemas.microsoft.com/office/drawing/2014/main" id="{09E1C34A-955C-4CCE-A87F-7B3C9CD0F00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1" name="Picture 1">
          <a:extLst>
            <a:ext uri="{FF2B5EF4-FFF2-40B4-BE49-F238E27FC236}">
              <a16:creationId xmlns:a16="http://schemas.microsoft.com/office/drawing/2014/main" id="{65F2ED91-663F-46B0-B728-0BD3DB54580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62" name="AutoShape 1">
          <a:extLst>
            <a:ext uri="{FF2B5EF4-FFF2-40B4-BE49-F238E27FC236}">
              <a16:creationId xmlns:a16="http://schemas.microsoft.com/office/drawing/2014/main" id="{6C80D6BA-2FB1-48CA-AC01-40ABEEF35D26}"/>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63" name="Rectangle 62">
          <a:hlinkClick xmlns:r="http://schemas.openxmlformats.org/officeDocument/2006/relationships" r:id="rId1"/>
          <a:extLst>
            <a:ext uri="{FF2B5EF4-FFF2-40B4-BE49-F238E27FC236}">
              <a16:creationId xmlns:a16="http://schemas.microsoft.com/office/drawing/2014/main" id="{6903CD37-7753-45FF-AE42-F859FD1A1E83}"/>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64" name="Picture 1">
          <a:extLst>
            <a:ext uri="{FF2B5EF4-FFF2-40B4-BE49-F238E27FC236}">
              <a16:creationId xmlns:a16="http://schemas.microsoft.com/office/drawing/2014/main" id="{E38BD51F-F144-4D20-B6BF-C2E4E41C983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65" name="AutoShape 1">
          <a:extLst>
            <a:ext uri="{FF2B5EF4-FFF2-40B4-BE49-F238E27FC236}">
              <a16:creationId xmlns:a16="http://schemas.microsoft.com/office/drawing/2014/main" id="{88DB9D82-E3CE-49DE-AC6C-67DD0581C919}"/>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6" name="AutoShape 1">
          <a:extLst>
            <a:ext uri="{FF2B5EF4-FFF2-40B4-BE49-F238E27FC236}">
              <a16:creationId xmlns:a16="http://schemas.microsoft.com/office/drawing/2014/main" id="{DC16F769-4C1F-4635-ABB2-F145DD6013F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67" name="AutoShape 1">
          <a:extLst>
            <a:ext uri="{FF2B5EF4-FFF2-40B4-BE49-F238E27FC236}">
              <a16:creationId xmlns:a16="http://schemas.microsoft.com/office/drawing/2014/main" id="{1434E574-0777-4482-9CFD-9A3219F41C47}"/>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8" name="AutoShape 1">
          <a:extLst>
            <a:ext uri="{FF2B5EF4-FFF2-40B4-BE49-F238E27FC236}">
              <a16:creationId xmlns:a16="http://schemas.microsoft.com/office/drawing/2014/main" id="{3ABF554F-34F5-4B7B-8AC2-DA288FA4FA3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69" name="AutoShape 1">
          <a:extLst>
            <a:ext uri="{FF2B5EF4-FFF2-40B4-BE49-F238E27FC236}">
              <a16:creationId xmlns:a16="http://schemas.microsoft.com/office/drawing/2014/main" id="{D7555645-91E9-419A-A1B3-9A77F5AAB7C4}"/>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70" name="AutoShape 1">
          <a:extLst>
            <a:ext uri="{FF2B5EF4-FFF2-40B4-BE49-F238E27FC236}">
              <a16:creationId xmlns:a16="http://schemas.microsoft.com/office/drawing/2014/main" id="{EA97744B-FC07-4EBC-9493-872108B8D13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1" name="Rectangle 70">
          <a:hlinkClick xmlns:r="http://schemas.openxmlformats.org/officeDocument/2006/relationships" r:id="rId1"/>
          <a:extLst>
            <a:ext uri="{FF2B5EF4-FFF2-40B4-BE49-F238E27FC236}">
              <a16:creationId xmlns:a16="http://schemas.microsoft.com/office/drawing/2014/main" id="{8EFA1728-019D-489E-BA4E-B4DC5ABEBF4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2" name="Picture 1">
          <a:extLst>
            <a:ext uri="{FF2B5EF4-FFF2-40B4-BE49-F238E27FC236}">
              <a16:creationId xmlns:a16="http://schemas.microsoft.com/office/drawing/2014/main" id="{D6BE1D69-1B2E-41A0-85E2-A02EA9A4EA3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73" name="AutoShape 1">
          <a:extLst>
            <a:ext uri="{FF2B5EF4-FFF2-40B4-BE49-F238E27FC236}">
              <a16:creationId xmlns:a16="http://schemas.microsoft.com/office/drawing/2014/main" id="{75860093-80D8-4EE7-AA7C-133D0A0CD6D4}"/>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F857489-2C1A-48B0-BFA6-0872E14A9EC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5" name="Picture 1">
          <a:extLst>
            <a:ext uri="{FF2B5EF4-FFF2-40B4-BE49-F238E27FC236}">
              <a16:creationId xmlns:a16="http://schemas.microsoft.com/office/drawing/2014/main" id="{43F2DADD-E18D-46D6-8CF4-3463DD03CB9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76" name="AutoShape 1">
          <a:extLst>
            <a:ext uri="{FF2B5EF4-FFF2-40B4-BE49-F238E27FC236}">
              <a16:creationId xmlns:a16="http://schemas.microsoft.com/office/drawing/2014/main" id="{5F1BE3A2-E7A2-4788-A52C-7DE68DB48DC3}"/>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7DFA64B0-FD5A-4759-9FE1-108531FC0D5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78" name="Picture 1">
          <a:extLst>
            <a:ext uri="{FF2B5EF4-FFF2-40B4-BE49-F238E27FC236}">
              <a16:creationId xmlns:a16="http://schemas.microsoft.com/office/drawing/2014/main" id="{37C6A797-4BF7-4C6B-912C-08EFA7AC48C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79" name="AutoShape 1">
          <a:extLst>
            <a:ext uri="{FF2B5EF4-FFF2-40B4-BE49-F238E27FC236}">
              <a16:creationId xmlns:a16="http://schemas.microsoft.com/office/drawing/2014/main" id="{BE847BD8-F3EC-43E4-9395-B1C2D00CF87F}"/>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0" name="AutoShape 1">
          <a:extLst>
            <a:ext uri="{FF2B5EF4-FFF2-40B4-BE49-F238E27FC236}">
              <a16:creationId xmlns:a16="http://schemas.microsoft.com/office/drawing/2014/main" id="{EDE031EB-929A-48E2-A099-F6D847F7FB5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81" name="AutoShape 1">
          <a:extLst>
            <a:ext uri="{FF2B5EF4-FFF2-40B4-BE49-F238E27FC236}">
              <a16:creationId xmlns:a16="http://schemas.microsoft.com/office/drawing/2014/main" id="{68409FDB-313B-4274-821D-2D74DB600F39}"/>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2" name="AutoShape 1">
          <a:extLst>
            <a:ext uri="{FF2B5EF4-FFF2-40B4-BE49-F238E27FC236}">
              <a16:creationId xmlns:a16="http://schemas.microsoft.com/office/drawing/2014/main" id="{9CDED5B9-EB56-4FC6-9824-F54C811E231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3" name="AutoShape 1">
          <a:extLst>
            <a:ext uri="{FF2B5EF4-FFF2-40B4-BE49-F238E27FC236}">
              <a16:creationId xmlns:a16="http://schemas.microsoft.com/office/drawing/2014/main" id="{7D68E6D4-C7B9-49BE-ADC2-85D874F8BEF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84" name="AutoShape 1">
          <a:extLst>
            <a:ext uri="{FF2B5EF4-FFF2-40B4-BE49-F238E27FC236}">
              <a16:creationId xmlns:a16="http://schemas.microsoft.com/office/drawing/2014/main" id="{E2A6AF59-E70F-4B07-86B5-BD72822160B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5" name="Rectangle 84">
          <a:hlinkClick xmlns:r="http://schemas.openxmlformats.org/officeDocument/2006/relationships" r:id="rId1"/>
          <a:extLst>
            <a:ext uri="{FF2B5EF4-FFF2-40B4-BE49-F238E27FC236}">
              <a16:creationId xmlns:a16="http://schemas.microsoft.com/office/drawing/2014/main" id="{60754A60-BC84-4172-B6A0-5E6434064E9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6" name="Picture 1">
          <a:extLst>
            <a:ext uri="{FF2B5EF4-FFF2-40B4-BE49-F238E27FC236}">
              <a16:creationId xmlns:a16="http://schemas.microsoft.com/office/drawing/2014/main" id="{69DA1342-B0A0-4019-9DE9-80824DDA58B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87" name="AutoShape 1">
          <a:extLst>
            <a:ext uri="{FF2B5EF4-FFF2-40B4-BE49-F238E27FC236}">
              <a16:creationId xmlns:a16="http://schemas.microsoft.com/office/drawing/2014/main" id="{7E64C063-CC9F-4568-9ED4-32881C8D9DE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25BE847A-35E7-4117-90CF-8D4324F86366}"/>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89" name="Picture 1">
          <a:extLst>
            <a:ext uri="{FF2B5EF4-FFF2-40B4-BE49-F238E27FC236}">
              <a16:creationId xmlns:a16="http://schemas.microsoft.com/office/drawing/2014/main" id="{04D31222-C263-4C93-8030-30DF23B7288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90" name="AutoShape 1">
          <a:extLst>
            <a:ext uri="{FF2B5EF4-FFF2-40B4-BE49-F238E27FC236}">
              <a16:creationId xmlns:a16="http://schemas.microsoft.com/office/drawing/2014/main" id="{051F307E-BAE2-49AA-8ABB-B1362A6A57CB}"/>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91" name="AutoShape 1">
          <a:extLst>
            <a:ext uri="{FF2B5EF4-FFF2-40B4-BE49-F238E27FC236}">
              <a16:creationId xmlns:a16="http://schemas.microsoft.com/office/drawing/2014/main" id="{FFEEA321-F4E1-4521-9CE1-7463A919412C}"/>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92" name="AutoShape 1">
          <a:extLst>
            <a:ext uri="{FF2B5EF4-FFF2-40B4-BE49-F238E27FC236}">
              <a16:creationId xmlns:a16="http://schemas.microsoft.com/office/drawing/2014/main" id="{DEA28283-B06F-45C6-A924-842FFC57C740}"/>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93" name="Rectangle 92">
          <a:hlinkClick xmlns:r="http://schemas.openxmlformats.org/officeDocument/2006/relationships" r:id="rId1"/>
          <a:extLst>
            <a:ext uri="{FF2B5EF4-FFF2-40B4-BE49-F238E27FC236}">
              <a16:creationId xmlns:a16="http://schemas.microsoft.com/office/drawing/2014/main" id="{0FD4FB7B-8D2C-4FB7-A164-11C5820F512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4" name="Picture 1">
          <a:extLst>
            <a:ext uri="{FF2B5EF4-FFF2-40B4-BE49-F238E27FC236}">
              <a16:creationId xmlns:a16="http://schemas.microsoft.com/office/drawing/2014/main" id="{758C65D6-135F-487F-A7D4-DA1EF129D89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95" name="Rectangle 94">
          <a:hlinkClick xmlns:r="http://schemas.openxmlformats.org/officeDocument/2006/relationships" r:id="rId1"/>
          <a:extLst>
            <a:ext uri="{FF2B5EF4-FFF2-40B4-BE49-F238E27FC236}">
              <a16:creationId xmlns:a16="http://schemas.microsoft.com/office/drawing/2014/main" id="{BE6470CD-0817-4EA9-8A41-331C655538D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96" name="Picture 1">
          <a:extLst>
            <a:ext uri="{FF2B5EF4-FFF2-40B4-BE49-F238E27FC236}">
              <a16:creationId xmlns:a16="http://schemas.microsoft.com/office/drawing/2014/main" id="{813380F1-C8B9-44E2-A15D-2C56BF76004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97" name="AutoShape 1">
          <a:extLst>
            <a:ext uri="{FF2B5EF4-FFF2-40B4-BE49-F238E27FC236}">
              <a16:creationId xmlns:a16="http://schemas.microsoft.com/office/drawing/2014/main" id="{42398902-458B-4ADC-8FAC-9A5DFAF7195C}"/>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98" name="AutoShape 1">
          <a:extLst>
            <a:ext uri="{FF2B5EF4-FFF2-40B4-BE49-F238E27FC236}">
              <a16:creationId xmlns:a16="http://schemas.microsoft.com/office/drawing/2014/main" id="{858BB928-457B-4FE8-AF75-7E08785B984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99" name="AutoShape 1">
          <a:extLst>
            <a:ext uri="{FF2B5EF4-FFF2-40B4-BE49-F238E27FC236}">
              <a16:creationId xmlns:a16="http://schemas.microsoft.com/office/drawing/2014/main" id="{A3245544-9494-45EE-B529-3A9474AB3604}"/>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0" name="AutoShape 1">
          <a:extLst>
            <a:ext uri="{FF2B5EF4-FFF2-40B4-BE49-F238E27FC236}">
              <a16:creationId xmlns:a16="http://schemas.microsoft.com/office/drawing/2014/main" id="{C75FAD7D-7A9C-4652-8811-3FF3C5DD3D3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1" name="AutoShape 1">
          <a:extLst>
            <a:ext uri="{FF2B5EF4-FFF2-40B4-BE49-F238E27FC236}">
              <a16:creationId xmlns:a16="http://schemas.microsoft.com/office/drawing/2014/main" id="{84FB619A-8AEC-476C-AC2D-49A31A60376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02" name="AutoShape 1">
          <a:extLst>
            <a:ext uri="{FF2B5EF4-FFF2-40B4-BE49-F238E27FC236}">
              <a16:creationId xmlns:a16="http://schemas.microsoft.com/office/drawing/2014/main" id="{F0271922-FC0E-45F3-935B-33334008858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DDADF098-3BBC-45FC-B683-A7FC36AF0D8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4" name="Picture 1">
          <a:extLst>
            <a:ext uri="{FF2B5EF4-FFF2-40B4-BE49-F238E27FC236}">
              <a16:creationId xmlns:a16="http://schemas.microsoft.com/office/drawing/2014/main" id="{0EC95AA8-C207-4783-A7F5-2162E51B236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05" name="AutoShape 1">
          <a:extLst>
            <a:ext uri="{FF2B5EF4-FFF2-40B4-BE49-F238E27FC236}">
              <a16:creationId xmlns:a16="http://schemas.microsoft.com/office/drawing/2014/main" id="{95E929FA-B64C-4DFE-9121-3FFB367E800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3043B198-A873-4BFE-BEE8-043CD0D7D8B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07" name="Picture 1">
          <a:extLst>
            <a:ext uri="{FF2B5EF4-FFF2-40B4-BE49-F238E27FC236}">
              <a16:creationId xmlns:a16="http://schemas.microsoft.com/office/drawing/2014/main" id="{5220B99D-F77F-4C85-8F11-9D5004ACB72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08" name="AutoShape 1">
          <a:extLst>
            <a:ext uri="{FF2B5EF4-FFF2-40B4-BE49-F238E27FC236}">
              <a16:creationId xmlns:a16="http://schemas.microsoft.com/office/drawing/2014/main" id="{10C6A4A4-4EE9-421A-8B71-E3E4D9916D66}"/>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09" name="Rectangle 108">
          <a:hlinkClick xmlns:r="http://schemas.openxmlformats.org/officeDocument/2006/relationships" r:id="rId1"/>
          <a:extLst>
            <a:ext uri="{FF2B5EF4-FFF2-40B4-BE49-F238E27FC236}">
              <a16:creationId xmlns:a16="http://schemas.microsoft.com/office/drawing/2014/main" id="{D71463E8-4D7B-488F-9987-6B1529587A1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0" name="Picture 1">
          <a:extLst>
            <a:ext uri="{FF2B5EF4-FFF2-40B4-BE49-F238E27FC236}">
              <a16:creationId xmlns:a16="http://schemas.microsoft.com/office/drawing/2014/main" id="{B754D2C0-AA6B-4159-A56D-E7EFCDB783D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11" name="AutoShape 1">
          <a:extLst>
            <a:ext uri="{FF2B5EF4-FFF2-40B4-BE49-F238E27FC236}">
              <a16:creationId xmlns:a16="http://schemas.microsoft.com/office/drawing/2014/main" id="{AD5602C5-7F1A-4FA6-B0E1-2D637A0F9F36}"/>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2" name="AutoShape 1">
          <a:extLst>
            <a:ext uri="{FF2B5EF4-FFF2-40B4-BE49-F238E27FC236}">
              <a16:creationId xmlns:a16="http://schemas.microsoft.com/office/drawing/2014/main" id="{E837281D-4C3C-48C7-B82B-5A9A01FCE23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13" name="AutoShape 1">
          <a:extLst>
            <a:ext uri="{FF2B5EF4-FFF2-40B4-BE49-F238E27FC236}">
              <a16:creationId xmlns:a16="http://schemas.microsoft.com/office/drawing/2014/main" id="{4787D0A5-9EF6-42D2-AEFD-42ACF7F53F93}"/>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4" name="AutoShape 1">
          <a:extLst>
            <a:ext uri="{FF2B5EF4-FFF2-40B4-BE49-F238E27FC236}">
              <a16:creationId xmlns:a16="http://schemas.microsoft.com/office/drawing/2014/main" id="{398E4BCF-9311-4340-BC59-639830B3545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5" name="AutoShape 1">
          <a:extLst>
            <a:ext uri="{FF2B5EF4-FFF2-40B4-BE49-F238E27FC236}">
              <a16:creationId xmlns:a16="http://schemas.microsoft.com/office/drawing/2014/main" id="{8606F13E-5B84-4963-9675-1685A1329EB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16" name="AutoShape 1">
          <a:extLst>
            <a:ext uri="{FF2B5EF4-FFF2-40B4-BE49-F238E27FC236}">
              <a16:creationId xmlns:a16="http://schemas.microsoft.com/office/drawing/2014/main" id="{850E87FC-26AE-46ED-82FD-B8F721F3403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17" name="Rectangle 116">
          <a:hlinkClick xmlns:r="http://schemas.openxmlformats.org/officeDocument/2006/relationships" r:id="rId1"/>
          <a:extLst>
            <a:ext uri="{FF2B5EF4-FFF2-40B4-BE49-F238E27FC236}">
              <a16:creationId xmlns:a16="http://schemas.microsoft.com/office/drawing/2014/main" id="{FBC1474A-4FC0-4399-8C15-FFB89E34397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18" name="Picture 1">
          <a:extLst>
            <a:ext uri="{FF2B5EF4-FFF2-40B4-BE49-F238E27FC236}">
              <a16:creationId xmlns:a16="http://schemas.microsoft.com/office/drawing/2014/main" id="{5D071D59-6E42-441D-96F8-C8F75583678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19" name="AutoShape 1">
          <a:extLst>
            <a:ext uri="{FF2B5EF4-FFF2-40B4-BE49-F238E27FC236}">
              <a16:creationId xmlns:a16="http://schemas.microsoft.com/office/drawing/2014/main" id="{C4188125-3DCE-4FDE-A1BF-CE589979D0C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0" name="Rectangle 119">
          <a:hlinkClick xmlns:r="http://schemas.openxmlformats.org/officeDocument/2006/relationships" r:id="rId1"/>
          <a:extLst>
            <a:ext uri="{FF2B5EF4-FFF2-40B4-BE49-F238E27FC236}">
              <a16:creationId xmlns:a16="http://schemas.microsoft.com/office/drawing/2014/main" id="{D5CDC104-516D-444C-90B6-455953E16D4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1" name="Picture 1">
          <a:extLst>
            <a:ext uri="{FF2B5EF4-FFF2-40B4-BE49-F238E27FC236}">
              <a16:creationId xmlns:a16="http://schemas.microsoft.com/office/drawing/2014/main" id="{97D1C451-D5CD-4E42-89D0-A07D1E2E0D5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22" name="AutoShape 1">
          <a:extLst>
            <a:ext uri="{FF2B5EF4-FFF2-40B4-BE49-F238E27FC236}">
              <a16:creationId xmlns:a16="http://schemas.microsoft.com/office/drawing/2014/main" id="{1C52E8AA-1974-4F7A-8B38-D556BFB3F475}"/>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23" name="AutoShape 1">
          <a:extLst>
            <a:ext uri="{FF2B5EF4-FFF2-40B4-BE49-F238E27FC236}">
              <a16:creationId xmlns:a16="http://schemas.microsoft.com/office/drawing/2014/main" id="{20A10889-036D-48F5-9346-76950AC790D1}"/>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24" name="AutoShape 1">
          <a:extLst>
            <a:ext uri="{FF2B5EF4-FFF2-40B4-BE49-F238E27FC236}">
              <a16:creationId xmlns:a16="http://schemas.microsoft.com/office/drawing/2014/main" id="{AB4179A5-D0B2-40E2-90C0-C899E18064AE}"/>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25" name="Rectangle 124">
          <a:hlinkClick xmlns:r="http://schemas.openxmlformats.org/officeDocument/2006/relationships" r:id="rId1"/>
          <a:extLst>
            <a:ext uri="{FF2B5EF4-FFF2-40B4-BE49-F238E27FC236}">
              <a16:creationId xmlns:a16="http://schemas.microsoft.com/office/drawing/2014/main" id="{73E9A0C1-B9D2-4327-9E31-BA2043E94CA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6" name="Picture 1">
          <a:extLst>
            <a:ext uri="{FF2B5EF4-FFF2-40B4-BE49-F238E27FC236}">
              <a16:creationId xmlns:a16="http://schemas.microsoft.com/office/drawing/2014/main" id="{E5519785-F4A3-4369-9F20-514BE938DE1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27" name="Rectangle 126">
          <a:hlinkClick xmlns:r="http://schemas.openxmlformats.org/officeDocument/2006/relationships" r:id="rId1"/>
          <a:extLst>
            <a:ext uri="{FF2B5EF4-FFF2-40B4-BE49-F238E27FC236}">
              <a16:creationId xmlns:a16="http://schemas.microsoft.com/office/drawing/2014/main" id="{F6822F82-701F-490B-8C8E-13945AE238E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28" name="Picture 1">
          <a:extLst>
            <a:ext uri="{FF2B5EF4-FFF2-40B4-BE49-F238E27FC236}">
              <a16:creationId xmlns:a16="http://schemas.microsoft.com/office/drawing/2014/main" id="{F8B9B88F-BB18-4A30-9374-811D535AD18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29" name="AutoShape 1">
          <a:extLst>
            <a:ext uri="{FF2B5EF4-FFF2-40B4-BE49-F238E27FC236}">
              <a16:creationId xmlns:a16="http://schemas.microsoft.com/office/drawing/2014/main" id="{5AC7FF57-A636-41CB-A19D-02FAE7039F81}"/>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0" name="AutoShape 1">
          <a:extLst>
            <a:ext uri="{FF2B5EF4-FFF2-40B4-BE49-F238E27FC236}">
              <a16:creationId xmlns:a16="http://schemas.microsoft.com/office/drawing/2014/main" id="{6C29B2A9-8CE8-4E0E-92AA-AE8E0F125EC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31" name="AutoShape 1">
          <a:extLst>
            <a:ext uri="{FF2B5EF4-FFF2-40B4-BE49-F238E27FC236}">
              <a16:creationId xmlns:a16="http://schemas.microsoft.com/office/drawing/2014/main" id="{D190FEF8-643B-4FE3-AA65-F1DD091F4580}"/>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2" name="AutoShape 1">
          <a:extLst>
            <a:ext uri="{FF2B5EF4-FFF2-40B4-BE49-F238E27FC236}">
              <a16:creationId xmlns:a16="http://schemas.microsoft.com/office/drawing/2014/main" id="{154EA472-12B0-4AF9-B768-52E9CB62FF79}"/>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3" name="AutoShape 1">
          <a:extLst>
            <a:ext uri="{FF2B5EF4-FFF2-40B4-BE49-F238E27FC236}">
              <a16:creationId xmlns:a16="http://schemas.microsoft.com/office/drawing/2014/main" id="{139C34CE-C7F6-4D08-A173-880AC797B60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34" name="AutoShape 1">
          <a:extLst>
            <a:ext uri="{FF2B5EF4-FFF2-40B4-BE49-F238E27FC236}">
              <a16:creationId xmlns:a16="http://schemas.microsoft.com/office/drawing/2014/main" id="{8E06F100-C020-4A90-AAB2-E0FB1D8B276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5" name="Rectangle 134">
          <a:hlinkClick xmlns:r="http://schemas.openxmlformats.org/officeDocument/2006/relationships" r:id="rId1"/>
          <a:extLst>
            <a:ext uri="{FF2B5EF4-FFF2-40B4-BE49-F238E27FC236}">
              <a16:creationId xmlns:a16="http://schemas.microsoft.com/office/drawing/2014/main" id="{1D69A113-CB9F-4973-A54A-591144DC91F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6" name="Picture 1">
          <a:extLst>
            <a:ext uri="{FF2B5EF4-FFF2-40B4-BE49-F238E27FC236}">
              <a16:creationId xmlns:a16="http://schemas.microsoft.com/office/drawing/2014/main" id="{05892AF0-D458-4015-982F-7A0847DE14F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37" name="AutoShape 1">
          <a:extLst>
            <a:ext uri="{FF2B5EF4-FFF2-40B4-BE49-F238E27FC236}">
              <a16:creationId xmlns:a16="http://schemas.microsoft.com/office/drawing/2014/main" id="{C044456F-BFC2-4CC2-B046-932CE82BD89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38" name="Rectangle 137">
          <a:hlinkClick xmlns:r="http://schemas.openxmlformats.org/officeDocument/2006/relationships" r:id="rId1"/>
          <a:extLst>
            <a:ext uri="{FF2B5EF4-FFF2-40B4-BE49-F238E27FC236}">
              <a16:creationId xmlns:a16="http://schemas.microsoft.com/office/drawing/2014/main" id="{31C7CB0D-38DD-475F-8E41-CC3F3338C2DF}"/>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39" name="Picture 1">
          <a:extLst>
            <a:ext uri="{FF2B5EF4-FFF2-40B4-BE49-F238E27FC236}">
              <a16:creationId xmlns:a16="http://schemas.microsoft.com/office/drawing/2014/main" id="{80EB315A-93A3-4AFC-BDBA-513BDC6180E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140" name="AutoShape 1">
          <a:extLst>
            <a:ext uri="{FF2B5EF4-FFF2-40B4-BE49-F238E27FC236}">
              <a16:creationId xmlns:a16="http://schemas.microsoft.com/office/drawing/2014/main" id="{B8980CB6-DFBB-4A68-BDD1-B35E11513846}"/>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41" name="AutoShape 1">
          <a:extLst>
            <a:ext uri="{FF2B5EF4-FFF2-40B4-BE49-F238E27FC236}">
              <a16:creationId xmlns:a16="http://schemas.microsoft.com/office/drawing/2014/main" id="{905EE093-60A8-4B84-AAA4-D5F98FD65994}"/>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142" name="AutoShape 1">
          <a:extLst>
            <a:ext uri="{FF2B5EF4-FFF2-40B4-BE49-F238E27FC236}">
              <a16:creationId xmlns:a16="http://schemas.microsoft.com/office/drawing/2014/main" id="{279AE765-7B30-4372-80EF-3355EF518B0C}"/>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43" name="AutoShape 1">
          <a:extLst>
            <a:ext uri="{FF2B5EF4-FFF2-40B4-BE49-F238E27FC236}">
              <a16:creationId xmlns:a16="http://schemas.microsoft.com/office/drawing/2014/main" id="{99B74374-A122-43C0-9490-5C8DDCBD7511}"/>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4" name="Rectangle 143">
          <a:hlinkClick xmlns:r="http://schemas.openxmlformats.org/officeDocument/2006/relationships" r:id="rId1"/>
          <a:extLst>
            <a:ext uri="{FF2B5EF4-FFF2-40B4-BE49-F238E27FC236}">
              <a16:creationId xmlns:a16="http://schemas.microsoft.com/office/drawing/2014/main" id="{527E692F-16E9-4229-9DE4-437C083E3DDE}"/>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5" name="Picture 1">
          <a:extLst>
            <a:ext uri="{FF2B5EF4-FFF2-40B4-BE49-F238E27FC236}">
              <a16:creationId xmlns:a16="http://schemas.microsoft.com/office/drawing/2014/main" id="{E9FE5C5A-3615-44DF-A31A-B6EF150B504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146" name="AutoShape 1">
          <a:extLst>
            <a:ext uri="{FF2B5EF4-FFF2-40B4-BE49-F238E27FC236}">
              <a16:creationId xmlns:a16="http://schemas.microsoft.com/office/drawing/2014/main" id="{B70AD76A-D7E2-4B41-89FE-0B4E950848ED}"/>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47" name="Rectangle 146">
          <a:hlinkClick xmlns:r="http://schemas.openxmlformats.org/officeDocument/2006/relationships" r:id="rId1"/>
          <a:extLst>
            <a:ext uri="{FF2B5EF4-FFF2-40B4-BE49-F238E27FC236}">
              <a16:creationId xmlns:a16="http://schemas.microsoft.com/office/drawing/2014/main" id="{C667D02C-4192-4032-B043-B2F0B39A499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48" name="Picture 1">
          <a:extLst>
            <a:ext uri="{FF2B5EF4-FFF2-40B4-BE49-F238E27FC236}">
              <a16:creationId xmlns:a16="http://schemas.microsoft.com/office/drawing/2014/main" id="{C49AEFB3-709F-438D-9E27-8FC7A6B9CEF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49" name="AutoShape 1">
          <a:extLst>
            <a:ext uri="{FF2B5EF4-FFF2-40B4-BE49-F238E27FC236}">
              <a16:creationId xmlns:a16="http://schemas.microsoft.com/office/drawing/2014/main" id="{E601472E-2315-4FD6-B8B4-A95E0E9517F4}"/>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0" name="AutoShape 1">
          <a:extLst>
            <a:ext uri="{FF2B5EF4-FFF2-40B4-BE49-F238E27FC236}">
              <a16:creationId xmlns:a16="http://schemas.microsoft.com/office/drawing/2014/main" id="{2BE677D3-2BD9-469C-AFD3-A0094007F35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51" name="AutoShape 1">
          <a:extLst>
            <a:ext uri="{FF2B5EF4-FFF2-40B4-BE49-F238E27FC236}">
              <a16:creationId xmlns:a16="http://schemas.microsoft.com/office/drawing/2014/main" id="{95F715BC-3430-44DB-B081-176CCFB4BA1E}"/>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2" name="AutoShape 1">
          <a:extLst>
            <a:ext uri="{FF2B5EF4-FFF2-40B4-BE49-F238E27FC236}">
              <a16:creationId xmlns:a16="http://schemas.microsoft.com/office/drawing/2014/main" id="{2BF28D52-0607-44DB-9CCF-7CBEBFCA64F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3" name="AutoShape 1">
          <a:extLst>
            <a:ext uri="{FF2B5EF4-FFF2-40B4-BE49-F238E27FC236}">
              <a16:creationId xmlns:a16="http://schemas.microsoft.com/office/drawing/2014/main" id="{0DFDF513-CAF3-4727-9FE4-440FF17DA6C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54" name="AutoShape 1">
          <a:extLst>
            <a:ext uri="{FF2B5EF4-FFF2-40B4-BE49-F238E27FC236}">
              <a16:creationId xmlns:a16="http://schemas.microsoft.com/office/drawing/2014/main" id="{315D3685-82F0-4D55-A43A-2A9998DC0C5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5" name="Rectangle 154">
          <a:hlinkClick xmlns:r="http://schemas.openxmlformats.org/officeDocument/2006/relationships" r:id="rId1"/>
          <a:extLst>
            <a:ext uri="{FF2B5EF4-FFF2-40B4-BE49-F238E27FC236}">
              <a16:creationId xmlns:a16="http://schemas.microsoft.com/office/drawing/2014/main" id="{6BA459BB-D31C-471B-BE40-89B41B7480E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6" name="Picture 1">
          <a:extLst>
            <a:ext uri="{FF2B5EF4-FFF2-40B4-BE49-F238E27FC236}">
              <a16:creationId xmlns:a16="http://schemas.microsoft.com/office/drawing/2014/main" id="{822ACB08-AB37-4877-979C-320133D79F0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57" name="AutoShape 1">
          <a:extLst>
            <a:ext uri="{FF2B5EF4-FFF2-40B4-BE49-F238E27FC236}">
              <a16:creationId xmlns:a16="http://schemas.microsoft.com/office/drawing/2014/main" id="{12594404-118A-44A7-A824-E21F1B363F2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58" name="Rectangle 157">
          <a:hlinkClick xmlns:r="http://schemas.openxmlformats.org/officeDocument/2006/relationships" r:id="rId1"/>
          <a:extLst>
            <a:ext uri="{FF2B5EF4-FFF2-40B4-BE49-F238E27FC236}">
              <a16:creationId xmlns:a16="http://schemas.microsoft.com/office/drawing/2014/main" id="{302B8658-2B15-4403-9EDE-1E99B83A998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59" name="Picture 1">
          <a:extLst>
            <a:ext uri="{FF2B5EF4-FFF2-40B4-BE49-F238E27FC236}">
              <a16:creationId xmlns:a16="http://schemas.microsoft.com/office/drawing/2014/main" id="{DB49F786-2EF3-4860-A6B9-9479ECBB2A9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60" name="AutoShape 1">
          <a:extLst>
            <a:ext uri="{FF2B5EF4-FFF2-40B4-BE49-F238E27FC236}">
              <a16:creationId xmlns:a16="http://schemas.microsoft.com/office/drawing/2014/main" id="{B01BD0D8-8EA0-4484-95E5-39EEA0D2A42D}"/>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1" name="Rectangle 160">
          <a:hlinkClick xmlns:r="http://schemas.openxmlformats.org/officeDocument/2006/relationships" r:id="rId1"/>
          <a:extLst>
            <a:ext uri="{FF2B5EF4-FFF2-40B4-BE49-F238E27FC236}">
              <a16:creationId xmlns:a16="http://schemas.microsoft.com/office/drawing/2014/main" id="{AA4278B2-ECBE-4084-BB09-FF3FFB8098E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62" name="Picture 1">
          <a:extLst>
            <a:ext uri="{FF2B5EF4-FFF2-40B4-BE49-F238E27FC236}">
              <a16:creationId xmlns:a16="http://schemas.microsoft.com/office/drawing/2014/main" id="{59E27069-A36C-4747-9922-B2B4B7BD910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63" name="AutoShape 1">
          <a:extLst>
            <a:ext uri="{FF2B5EF4-FFF2-40B4-BE49-F238E27FC236}">
              <a16:creationId xmlns:a16="http://schemas.microsoft.com/office/drawing/2014/main" id="{3C1A8477-4D82-4AEA-B2F1-F4FD3DD7F8FB}"/>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4" name="AutoShape 1">
          <a:extLst>
            <a:ext uri="{FF2B5EF4-FFF2-40B4-BE49-F238E27FC236}">
              <a16:creationId xmlns:a16="http://schemas.microsoft.com/office/drawing/2014/main" id="{C55CA539-7B27-4645-B23C-08B202C0CE7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65" name="AutoShape 1">
          <a:extLst>
            <a:ext uri="{FF2B5EF4-FFF2-40B4-BE49-F238E27FC236}">
              <a16:creationId xmlns:a16="http://schemas.microsoft.com/office/drawing/2014/main" id="{995226A9-930C-4BB6-B335-026A7D270AF7}"/>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6" name="AutoShape 1">
          <a:extLst>
            <a:ext uri="{FF2B5EF4-FFF2-40B4-BE49-F238E27FC236}">
              <a16:creationId xmlns:a16="http://schemas.microsoft.com/office/drawing/2014/main" id="{2FE7BE3D-F526-487D-9C3D-C83D927E933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7" name="AutoShape 1">
          <a:extLst>
            <a:ext uri="{FF2B5EF4-FFF2-40B4-BE49-F238E27FC236}">
              <a16:creationId xmlns:a16="http://schemas.microsoft.com/office/drawing/2014/main" id="{2C926505-AEDE-44B5-A5FE-92E77DFA510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68" name="AutoShape 1">
          <a:extLst>
            <a:ext uri="{FF2B5EF4-FFF2-40B4-BE49-F238E27FC236}">
              <a16:creationId xmlns:a16="http://schemas.microsoft.com/office/drawing/2014/main" id="{E7EEB2EF-C5E9-4F69-9CE0-3ADF32DE898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69" name="Rectangle 168">
          <a:hlinkClick xmlns:r="http://schemas.openxmlformats.org/officeDocument/2006/relationships" r:id="rId1"/>
          <a:extLst>
            <a:ext uri="{FF2B5EF4-FFF2-40B4-BE49-F238E27FC236}">
              <a16:creationId xmlns:a16="http://schemas.microsoft.com/office/drawing/2014/main" id="{024AC90A-3C19-4A69-A447-7095100F5B56}"/>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0" name="Picture 1">
          <a:extLst>
            <a:ext uri="{FF2B5EF4-FFF2-40B4-BE49-F238E27FC236}">
              <a16:creationId xmlns:a16="http://schemas.microsoft.com/office/drawing/2014/main" id="{430A539B-B26E-4A3F-828D-AA93DB4781F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71" name="AutoShape 1">
          <a:extLst>
            <a:ext uri="{FF2B5EF4-FFF2-40B4-BE49-F238E27FC236}">
              <a16:creationId xmlns:a16="http://schemas.microsoft.com/office/drawing/2014/main" id="{942FC206-2F39-4987-9BBE-E7F21E96250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2" name="Rectangle 171">
          <a:hlinkClick xmlns:r="http://schemas.openxmlformats.org/officeDocument/2006/relationships" r:id="rId1"/>
          <a:extLst>
            <a:ext uri="{FF2B5EF4-FFF2-40B4-BE49-F238E27FC236}">
              <a16:creationId xmlns:a16="http://schemas.microsoft.com/office/drawing/2014/main" id="{58666C5E-F1D1-4185-8C6A-9F3DA712A8B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3" name="Picture 1">
          <a:extLst>
            <a:ext uri="{FF2B5EF4-FFF2-40B4-BE49-F238E27FC236}">
              <a16:creationId xmlns:a16="http://schemas.microsoft.com/office/drawing/2014/main" id="{48BAC903-DB0C-476C-87C6-8F2CF8D9E19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174" name="AutoShape 1">
          <a:extLst>
            <a:ext uri="{FF2B5EF4-FFF2-40B4-BE49-F238E27FC236}">
              <a16:creationId xmlns:a16="http://schemas.microsoft.com/office/drawing/2014/main" id="{480D2CE0-792D-4786-95C2-FBD8D881CFC1}"/>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75" name="AutoShape 1">
          <a:extLst>
            <a:ext uri="{FF2B5EF4-FFF2-40B4-BE49-F238E27FC236}">
              <a16:creationId xmlns:a16="http://schemas.microsoft.com/office/drawing/2014/main" id="{C360D802-1716-43F3-B8EE-4F9D72C510BF}"/>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176" name="AutoShape 1">
          <a:extLst>
            <a:ext uri="{FF2B5EF4-FFF2-40B4-BE49-F238E27FC236}">
              <a16:creationId xmlns:a16="http://schemas.microsoft.com/office/drawing/2014/main" id="{086E8073-67B6-460C-A278-459963C8529C}"/>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77" name="Rectangle 176">
          <a:hlinkClick xmlns:r="http://schemas.openxmlformats.org/officeDocument/2006/relationships" r:id="rId1"/>
          <a:extLst>
            <a:ext uri="{FF2B5EF4-FFF2-40B4-BE49-F238E27FC236}">
              <a16:creationId xmlns:a16="http://schemas.microsoft.com/office/drawing/2014/main" id="{9428E639-3CB6-4008-A82C-3708333CA42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78" name="Picture 1">
          <a:extLst>
            <a:ext uri="{FF2B5EF4-FFF2-40B4-BE49-F238E27FC236}">
              <a16:creationId xmlns:a16="http://schemas.microsoft.com/office/drawing/2014/main" id="{E0E0F605-49A0-45A5-ABD7-B19EA0218F6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179" name="Rectangle 178">
          <a:hlinkClick xmlns:r="http://schemas.openxmlformats.org/officeDocument/2006/relationships" r:id="rId1"/>
          <a:extLst>
            <a:ext uri="{FF2B5EF4-FFF2-40B4-BE49-F238E27FC236}">
              <a16:creationId xmlns:a16="http://schemas.microsoft.com/office/drawing/2014/main" id="{88A5BFB4-937F-4E19-B743-BE497CB08329}"/>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0" name="Picture 1">
          <a:extLst>
            <a:ext uri="{FF2B5EF4-FFF2-40B4-BE49-F238E27FC236}">
              <a16:creationId xmlns:a16="http://schemas.microsoft.com/office/drawing/2014/main" id="{88F10299-6239-42AC-A28D-6E098353F63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1" name="AutoShape 1">
          <a:extLst>
            <a:ext uri="{FF2B5EF4-FFF2-40B4-BE49-F238E27FC236}">
              <a16:creationId xmlns:a16="http://schemas.microsoft.com/office/drawing/2014/main" id="{6AB81B20-8BC9-46B4-AB32-BC8719C0E7B7}"/>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2" name="AutoShape 1">
          <a:extLst>
            <a:ext uri="{FF2B5EF4-FFF2-40B4-BE49-F238E27FC236}">
              <a16:creationId xmlns:a16="http://schemas.microsoft.com/office/drawing/2014/main" id="{F497F57F-5728-49D9-987C-50A6EF8F089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83" name="AutoShape 1">
          <a:extLst>
            <a:ext uri="{FF2B5EF4-FFF2-40B4-BE49-F238E27FC236}">
              <a16:creationId xmlns:a16="http://schemas.microsoft.com/office/drawing/2014/main" id="{0B2DFAB0-9B63-4DC1-8318-F3711669161D}"/>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4" name="AutoShape 1">
          <a:extLst>
            <a:ext uri="{FF2B5EF4-FFF2-40B4-BE49-F238E27FC236}">
              <a16:creationId xmlns:a16="http://schemas.microsoft.com/office/drawing/2014/main" id="{44E3A737-8288-4A7A-80C2-BD9C4D8CE68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5" name="AutoShape 1">
          <a:extLst>
            <a:ext uri="{FF2B5EF4-FFF2-40B4-BE49-F238E27FC236}">
              <a16:creationId xmlns:a16="http://schemas.microsoft.com/office/drawing/2014/main" id="{0106314C-5C34-4078-B5E5-C58B97463C7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86" name="AutoShape 1">
          <a:extLst>
            <a:ext uri="{FF2B5EF4-FFF2-40B4-BE49-F238E27FC236}">
              <a16:creationId xmlns:a16="http://schemas.microsoft.com/office/drawing/2014/main" id="{515EDF1C-6ACE-4E9E-AFDE-DACC0F70985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87" name="Rectangle 186">
          <a:hlinkClick xmlns:r="http://schemas.openxmlformats.org/officeDocument/2006/relationships" r:id="rId1"/>
          <a:extLst>
            <a:ext uri="{FF2B5EF4-FFF2-40B4-BE49-F238E27FC236}">
              <a16:creationId xmlns:a16="http://schemas.microsoft.com/office/drawing/2014/main" id="{B89577DF-A4DD-4B24-9BCA-C548045E943B}"/>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88" name="Picture 1">
          <a:extLst>
            <a:ext uri="{FF2B5EF4-FFF2-40B4-BE49-F238E27FC236}">
              <a16:creationId xmlns:a16="http://schemas.microsoft.com/office/drawing/2014/main" id="{2CED2FB5-E911-4A0C-9C5D-C73891AECC7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189" name="AutoShape 1">
          <a:extLst>
            <a:ext uri="{FF2B5EF4-FFF2-40B4-BE49-F238E27FC236}">
              <a16:creationId xmlns:a16="http://schemas.microsoft.com/office/drawing/2014/main" id="{89D06BDE-E704-439C-833A-30BD9F28D0F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0" name="Rectangle 189">
          <a:hlinkClick xmlns:r="http://schemas.openxmlformats.org/officeDocument/2006/relationships" r:id="rId1"/>
          <a:extLst>
            <a:ext uri="{FF2B5EF4-FFF2-40B4-BE49-F238E27FC236}">
              <a16:creationId xmlns:a16="http://schemas.microsoft.com/office/drawing/2014/main" id="{E92262AD-662A-4D7A-A584-A62EEBE6227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1" name="Picture 1">
          <a:extLst>
            <a:ext uri="{FF2B5EF4-FFF2-40B4-BE49-F238E27FC236}">
              <a16:creationId xmlns:a16="http://schemas.microsoft.com/office/drawing/2014/main" id="{9E65CADE-0D55-4285-B268-A960F7CB9AC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192" name="AutoShape 1">
          <a:extLst>
            <a:ext uri="{FF2B5EF4-FFF2-40B4-BE49-F238E27FC236}">
              <a16:creationId xmlns:a16="http://schemas.microsoft.com/office/drawing/2014/main" id="{F25CBABB-1C2F-4ED6-86FB-79DAD3F1F4B5}"/>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193" name="Rectangle 192">
          <a:hlinkClick xmlns:r="http://schemas.openxmlformats.org/officeDocument/2006/relationships" r:id="rId1"/>
          <a:extLst>
            <a:ext uri="{FF2B5EF4-FFF2-40B4-BE49-F238E27FC236}">
              <a16:creationId xmlns:a16="http://schemas.microsoft.com/office/drawing/2014/main" id="{EE51E403-63E4-42D5-8995-F95E268486C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194" name="Picture 1">
          <a:extLst>
            <a:ext uri="{FF2B5EF4-FFF2-40B4-BE49-F238E27FC236}">
              <a16:creationId xmlns:a16="http://schemas.microsoft.com/office/drawing/2014/main" id="{B57954F2-6AF9-4C72-B67C-4E7E75D6E39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95" name="AutoShape 1">
          <a:extLst>
            <a:ext uri="{FF2B5EF4-FFF2-40B4-BE49-F238E27FC236}">
              <a16:creationId xmlns:a16="http://schemas.microsoft.com/office/drawing/2014/main" id="{FB02601C-02BD-4DDA-A05D-D9753069B358}"/>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6" name="AutoShape 1">
          <a:extLst>
            <a:ext uri="{FF2B5EF4-FFF2-40B4-BE49-F238E27FC236}">
              <a16:creationId xmlns:a16="http://schemas.microsoft.com/office/drawing/2014/main" id="{B787EF2D-6366-47EB-90B6-51D05DEB5841}"/>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197" name="AutoShape 1">
          <a:extLst>
            <a:ext uri="{FF2B5EF4-FFF2-40B4-BE49-F238E27FC236}">
              <a16:creationId xmlns:a16="http://schemas.microsoft.com/office/drawing/2014/main" id="{C602AA67-6F5C-4346-9694-BB283CDE91C4}"/>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8" name="AutoShape 1">
          <a:extLst>
            <a:ext uri="{FF2B5EF4-FFF2-40B4-BE49-F238E27FC236}">
              <a16:creationId xmlns:a16="http://schemas.microsoft.com/office/drawing/2014/main" id="{3DDC09C5-9BCA-4568-B328-51F5E15F3F2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199" name="AutoShape 1">
          <a:extLst>
            <a:ext uri="{FF2B5EF4-FFF2-40B4-BE49-F238E27FC236}">
              <a16:creationId xmlns:a16="http://schemas.microsoft.com/office/drawing/2014/main" id="{3BD3FD95-C154-4902-B42A-AE97A306CF9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00" name="AutoShape 1">
          <a:extLst>
            <a:ext uri="{FF2B5EF4-FFF2-40B4-BE49-F238E27FC236}">
              <a16:creationId xmlns:a16="http://schemas.microsoft.com/office/drawing/2014/main" id="{178A3135-6D22-4FD8-B289-6324716C5EA7}"/>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1" name="Rectangle 200">
          <a:hlinkClick xmlns:r="http://schemas.openxmlformats.org/officeDocument/2006/relationships" r:id="rId1"/>
          <a:extLst>
            <a:ext uri="{FF2B5EF4-FFF2-40B4-BE49-F238E27FC236}">
              <a16:creationId xmlns:a16="http://schemas.microsoft.com/office/drawing/2014/main" id="{51642F94-A232-405C-A4AE-06CB9A66D3B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2" name="Picture 1">
          <a:extLst>
            <a:ext uri="{FF2B5EF4-FFF2-40B4-BE49-F238E27FC236}">
              <a16:creationId xmlns:a16="http://schemas.microsoft.com/office/drawing/2014/main" id="{F8FA05F7-8ED2-4A73-875A-D78F185ABF3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03" name="AutoShape 1">
          <a:extLst>
            <a:ext uri="{FF2B5EF4-FFF2-40B4-BE49-F238E27FC236}">
              <a16:creationId xmlns:a16="http://schemas.microsoft.com/office/drawing/2014/main" id="{A5D6EFC6-269F-4772-96F0-21C44686F16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4" name="Rectangle 203">
          <a:hlinkClick xmlns:r="http://schemas.openxmlformats.org/officeDocument/2006/relationships" r:id="rId1"/>
          <a:extLst>
            <a:ext uri="{FF2B5EF4-FFF2-40B4-BE49-F238E27FC236}">
              <a16:creationId xmlns:a16="http://schemas.microsoft.com/office/drawing/2014/main" id="{18B006BF-525F-4034-B753-A9A8EC2BA79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05" name="Picture 1">
          <a:extLst>
            <a:ext uri="{FF2B5EF4-FFF2-40B4-BE49-F238E27FC236}">
              <a16:creationId xmlns:a16="http://schemas.microsoft.com/office/drawing/2014/main" id="{33788945-B332-4E6A-A40F-6DFBFED4BBD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06" name="AutoShape 1">
          <a:extLst>
            <a:ext uri="{FF2B5EF4-FFF2-40B4-BE49-F238E27FC236}">
              <a16:creationId xmlns:a16="http://schemas.microsoft.com/office/drawing/2014/main" id="{DD116BA8-3E43-4FC5-9E16-180349D52301}"/>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07" name="AutoShape 1">
          <a:extLst>
            <a:ext uri="{FF2B5EF4-FFF2-40B4-BE49-F238E27FC236}">
              <a16:creationId xmlns:a16="http://schemas.microsoft.com/office/drawing/2014/main" id="{E077103A-34FF-4B5B-947E-A75FB0286D30}"/>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08" name="AutoShape 1">
          <a:extLst>
            <a:ext uri="{FF2B5EF4-FFF2-40B4-BE49-F238E27FC236}">
              <a16:creationId xmlns:a16="http://schemas.microsoft.com/office/drawing/2014/main" id="{C0DF7EB9-0AED-4D4D-93EC-06B9B56F5065}"/>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09" name="Rectangle 208">
          <a:hlinkClick xmlns:r="http://schemas.openxmlformats.org/officeDocument/2006/relationships" r:id="rId1"/>
          <a:extLst>
            <a:ext uri="{FF2B5EF4-FFF2-40B4-BE49-F238E27FC236}">
              <a16:creationId xmlns:a16="http://schemas.microsoft.com/office/drawing/2014/main" id="{E2B532FA-C8E1-43B1-8292-7FC9610C3C15}"/>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0" name="Picture 1">
          <a:extLst>
            <a:ext uri="{FF2B5EF4-FFF2-40B4-BE49-F238E27FC236}">
              <a16:creationId xmlns:a16="http://schemas.microsoft.com/office/drawing/2014/main" id="{BD277839-2E38-4C85-9C96-5AB3C051C0D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11" name="Rectangle 210">
          <a:hlinkClick xmlns:r="http://schemas.openxmlformats.org/officeDocument/2006/relationships" r:id="rId1"/>
          <a:extLst>
            <a:ext uri="{FF2B5EF4-FFF2-40B4-BE49-F238E27FC236}">
              <a16:creationId xmlns:a16="http://schemas.microsoft.com/office/drawing/2014/main" id="{4F490ED2-14C2-4D68-8EC2-8AD49609FE68}"/>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12" name="Picture 1">
          <a:extLst>
            <a:ext uri="{FF2B5EF4-FFF2-40B4-BE49-F238E27FC236}">
              <a16:creationId xmlns:a16="http://schemas.microsoft.com/office/drawing/2014/main" id="{138A2FE7-DA0B-4197-946D-194B4BB2814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13" name="AutoShape 1">
          <a:extLst>
            <a:ext uri="{FF2B5EF4-FFF2-40B4-BE49-F238E27FC236}">
              <a16:creationId xmlns:a16="http://schemas.microsoft.com/office/drawing/2014/main" id="{96491915-6E2A-4E16-BCA3-60B0A65DC3A5}"/>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4" name="AutoShape 1">
          <a:extLst>
            <a:ext uri="{FF2B5EF4-FFF2-40B4-BE49-F238E27FC236}">
              <a16:creationId xmlns:a16="http://schemas.microsoft.com/office/drawing/2014/main" id="{6AA04FE2-BA93-49A3-A5AA-55487217D67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15" name="AutoShape 1">
          <a:extLst>
            <a:ext uri="{FF2B5EF4-FFF2-40B4-BE49-F238E27FC236}">
              <a16:creationId xmlns:a16="http://schemas.microsoft.com/office/drawing/2014/main" id="{914922DE-01B6-4874-9CCF-0818BF69EC1C}"/>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6" name="AutoShape 1">
          <a:extLst>
            <a:ext uri="{FF2B5EF4-FFF2-40B4-BE49-F238E27FC236}">
              <a16:creationId xmlns:a16="http://schemas.microsoft.com/office/drawing/2014/main" id="{CA45DB27-D3BC-4D53-9F6D-863AD1FE08F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7" name="AutoShape 1">
          <a:extLst>
            <a:ext uri="{FF2B5EF4-FFF2-40B4-BE49-F238E27FC236}">
              <a16:creationId xmlns:a16="http://schemas.microsoft.com/office/drawing/2014/main" id="{6C1E21F5-F65F-4EB2-95B6-963D7E1071F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18" name="AutoShape 1">
          <a:extLst>
            <a:ext uri="{FF2B5EF4-FFF2-40B4-BE49-F238E27FC236}">
              <a16:creationId xmlns:a16="http://schemas.microsoft.com/office/drawing/2014/main" id="{4C537E22-9495-4527-9CB3-B6A72BD84BB5}"/>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19" name="Rectangle 218">
          <a:hlinkClick xmlns:r="http://schemas.openxmlformats.org/officeDocument/2006/relationships" r:id="rId1"/>
          <a:extLst>
            <a:ext uri="{FF2B5EF4-FFF2-40B4-BE49-F238E27FC236}">
              <a16:creationId xmlns:a16="http://schemas.microsoft.com/office/drawing/2014/main" id="{FF4EA7B9-DA13-4771-8BD2-EA340FE233D7}"/>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0" name="Picture 1">
          <a:extLst>
            <a:ext uri="{FF2B5EF4-FFF2-40B4-BE49-F238E27FC236}">
              <a16:creationId xmlns:a16="http://schemas.microsoft.com/office/drawing/2014/main" id="{1174B5D0-293C-45C6-B81A-CF724A2BCBA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21" name="AutoShape 1">
          <a:extLst>
            <a:ext uri="{FF2B5EF4-FFF2-40B4-BE49-F238E27FC236}">
              <a16:creationId xmlns:a16="http://schemas.microsoft.com/office/drawing/2014/main" id="{D382E89C-56E7-4F60-84D2-DBEF26C94294}"/>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2" name="Rectangle 221">
          <a:hlinkClick xmlns:r="http://schemas.openxmlformats.org/officeDocument/2006/relationships" r:id="rId1"/>
          <a:extLst>
            <a:ext uri="{FF2B5EF4-FFF2-40B4-BE49-F238E27FC236}">
              <a16:creationId xmlns:a16="http://schemas.microsoft.com/office/drawing/2014/main" id="{182B9A63-FFC7-4EEC-AEF8-2663EDAB597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3" name="Picture 1">
          <a:extLst>
            <a:ext uri="{FF2B5EF4-FFF2-40B4-BE49-F238E27FC236}">
              <a16:creationId xmlns:a16="http://schemas.microsoft.com/office/drawing/2014/main" id="{50CC9124-9791-4C26-A9C9-39C167BC1BD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224" name="AutoShape 1">
          <a:extLst>
            <a:ext uri="{FF2B5EF4-FFF2-40B4-BE49-F238E27FC236}">
              <a16:creationId xmlns:a16="http://schemas.microsoft.com/office/drawing/2014/main" id="{6CFDE1DF-F1E0-4130-B242-773B61F43076}"/>
            </a:ext>
          </a:extLst>
        </xdr:cNvPr>
        <xdr:cNvSpPr>
          <a:spLocks noChangeAspect="1" noChangeArrowheads="1"/>
        </xdr:cNvSpPr>
      </xdr:nvSpPr>
      <xdr:spPr bwMode="auto">
        <a:xfrm>
          <a:off x="626364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25" name="AutoShape 1">
          <a:extLst>
            <a:ext uri="{FF2B5EF4-FFF2-40B4-BE49-F238E27FC236}">
              <a16:creationId xmlns:a16="http://schemas.microsoft.com/office/drawing/2014/main" id="{98F8F2B7-0D07-4AA8-97D3-0A82CB1FB68B}"/>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226" name="AutoShape 1">
          <a:extLst>
            <a:ext uri="{FF2B5EF4-FFF2-40B4-BE49-F238E27FC236}">
              <a16:creationId xmlns:a16="http://schemas.microsoft.com/office/drawing/2014/main" id="{9472A8D8-71F2-4BC7-B9E2-29F374684C3E}"/>
            </a:ext>
          </a:extLst>
        </xdr:cNvPr>
        <xdr:cNvSpPr>
          <a:spLocks noChangeAspect="1" noChangeArrowheads="1"/>
        </xdr:cNvSpPr>
      </xdr:nvSpPr>
      <xdr:spPr bwMode="auto">
        <a:xfrm>
          <a:off x="626364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27" name="AutoShape 1">
          <a:extLst>
            <a:ext uri="{FF2B5EF4-FFF2-40B4-BE49-F238E27FC236}">
              <a16:creationId xmlns:a16="http://schemas.microsoft.com/office/drawing/2014/main" id="{3734E1EF-46D5-4A78-8C16-3F9529059901}"/>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28" name="Rectangle 227">
          <a:hlinkClick xmlns:r="http://schemas.openxmlformats.org/officeDocument/2006/relationships" r:id="rId1"/>
          <a:extLst>
            <a:ext uri="{FF2B5EF4-FFF2-40B4-BE49-F238E27FC236}">
              <a16:creationId xmlns:a16="http://schemas.microsoft.com/office/drawing/2014/main" id="{2C8F38D4-463D-48F2-8E62-520915568AA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29" name="Picture 1">
          <a:extLst>
            <a:ext uri="{FF2B5EF4-FFF2-40B4-BE49-F238E27FC236}">
              <a16:creationId xmlns:a16="http://schemas.microsoft.com/office/drawing/2014/main" id="{6229DA47-8E7D-4757-B695-E6D2C68A568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230" name="AutoShape 1">
          <a:extLst>
            <a:ext uri="{FF2B5EF4-FFF2-40B4-BE49-F238E27FC236}">
              <a16:creationId xmlns:a16="http://schemas.microsoft.com/office/drawing/2014/main" id="{90DA0DE7-8F67-44EA-9D76-6C02AED0F862}"/>
            </a:ext>
          </a:extLst>
        </xdr:cNvPr>
        <xdr:cNvSpPr>
          <a:spLocks noChangeAspect="1" noChangeArrowheads="1"/>
        </xdr:cNvSpPr>
      </xdr:nvSpPr>
      <xdr:spPr bwMode="auto">
        <a:xfrm>
          <a:off x="626364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1" name="Rectangle 230">
          <a:hlinkClick xmlns:r="http://schemas.openxmlformats.org/officeDocument/2006/relationships" r:id="rId1"/>
          <a:extLst>
            <a:ext uri="{FF2B5EF4-FFF2-40B4-BE49-F238E27FC236}">
              <a16:creationId xmlns:a16="http://schemas.microsoft.com/office/drawing/2014/main" id="{32012635-46A7-45B5-A94E-373664C5812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32" name="Picture 1">
          <a:extLst>
            <a:ext uri="{FF2B5EF4-FFF2-40B4-BE49-F238E27FC236}">
              <a16:creationId xmlns:a16="http://schemas.microsoft.com/office/drawing/2014/main" id="{FDD5C8C0-9105-402E-B182-9CA5D3028E1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33" name="AutoShape 1">
          <a:extLst>
            <a:ext uri="{FF2B5EF4-FFF2-40B4-BE49-F238E27FC236}">
              <a16:creationId xmlns:a16="http://schemas.microsoft.com/office/drawing/2014/main" id="{C827CFBE-057B-4A15-9D3B-F2EAE68EFA5E}"/>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4" name="AutoShape 1">
          <a:extLst>
            <a:ext uri="{FF2B5EF4-FFF2-40B4-BE49-F238E27FC236}">
              <a16:creationId xmlns:a16="http://schemas.microsoft.com/office/drawing/2014/main" id="{01EF5902-9959-446D-B2F5-A7EBD0CD6F54}"/>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35" name="AutoShape 1">
          <a:extLst>
            <a:ext uri="{FF2B5EF4-FFF2-40B4-BE49-F238E27FC236}">
              <a16:creationId xmlns:a16="http://schemas.microsoft.com/office/drawing/2014/main" id="{C16DAE37-ACD6-44AD-B3D0-401681317FAF}"/>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6" name="AutoShape 1">
          <a:extLst>
            <a:ext uri="{FF2B5EF4-FFF2-40B4-BE49-F238E27FC236}">
              <a16:creationId xmlns:a16="http://schemas.microsoft.com/office/drawing/2014/main" id="{A5926C66-8997-4D23-A128-462290DA50E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7" name="AutoShape 1">
          <a:extLst>
            <a:ext uri="{FF2B5EF4-FFF2-40B4-BE49-F238E27FC236}">
              <a16:creationId xmlns:a16="http://schemas.microsoft.com/office/drawing/2014/main" id="{BCF433EB-234D-420B-B1C3-5D403E0BC57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38" name="AutoShape 1">
          <a:extLst>
            <a:ext uri="{FF2B5EF4-FFF2-40B4-BE49-F238E27FC236}">
              <a16:creationId xmlns:a16="http://schemas.microsoft.com/office/drawing/2014/main" id="{A6E4DDF5-D2B0-4703-B2F9-6508C60B7A33}"/>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39" name="Rectangle 238">
          <a:hlinkClick xmlns:r="http://schemas.openxmlformats.org/officeDocument/2006/relationships" r:id="rId1"/>
          <a:extLst>
            <a:ext uri="{FF2B5EF4-FFF2-40B4-BE49-F238E27FC236}">
              <a16:creationId xmlns:a16="http://schemas.microsoft.com/office/drawing/2014/main" id="{C1E1BE23-7439-4666-8293-10415C98D101}"/>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0" name="Picture 1">
          <a:extLst>
            <a:ext uri="{FF2B5EF4-FFF2-40B4-BE49-F238E27FC236}">
              <a16:creationId xmlns:a16="http://schemas.microsoft.com/office/drawing/2014/main" id="{BB839F7E-C656-47C5-8731-020232C20B4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41" name="AutoShape 1">
          <a:extLst>
            <a:ext uri="{FF2B5EF4-FFF2-40B4-BE49-F238E27FC236}">
              <a16:creationId xmlns:a16="http://schemas.microsoft.com/office/drawing/2014/main" id="{AEA92036-51F8-4F6F-9FBC-D1CC68A6DEAC}"/>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2" name="Rectangle 241">
          <a:hlinkClick xmlns:r="http://schemas.openxmlformats.org/officeDocument/2006/relationships" r:id="rId1"/>
          <a:extLst>
            <a:ext uri="{FF2B5EF4-FFF2-40B4-BE49-F238E27FC236}">
              <a16:creationId xmlns:a16="http://schemas.microsoft.com/office/drawing/2014/main" id="{C4C9B490-FF32-4320-A5E6-0BF023111A2A}"/>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3" name="Picture 1">
          <a:extLst>
            <a:ext uri="{FF2B5EF4-FFF2-40B4-BE49-F238E27FC236}">
              <a16:creationId xmlns:a16="http://schemas.microsoft.com/office/drawing/2014/main" id="{6B599D21-53D6-45A1-B75C-5622BC26F21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44" name="AutoShape 1">
          <a:extLst>
            <a:ext uri="{FF2B5EF4-FFF2-40B4-BE49-F238E27FC236}">
              <a16:creationId xmlns:a16="http://schemas.microsoft.com/office/drawing/2014/main" id="{8CCAE8C5-7791-4B52-A561-E9B1960E0D97}"/>
            </a:ext>
          </a:extLst>
        </xdr:cNvPr>
        <xdr:cNvSpPr>
          <a:spLocks noChangeAspect="1" noChangeArrowheads="1"/>
        </xdr:cNvSpPr>
      </xdr:nvSpPr>
      <xdr:spPr bwMode="auto">
        <a:xfrm>
          <a:off x="7109460" y="2255520"/>
          <a:ext cx="304800" cy="441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45" name="Rectangle 244">
          <a:hlinkClick xmlns:r="http://schemas.openxmlformats.org/officeDocument/2006/relationships" r:id="rId1"/>
          <a:extLst>
            <a:ext uri="{FF2B5EF4-FFF2-40B4-BE49-F238E27FC236}">
              <a16:creationId xmlns:a16="http://schemas.microsoft.com/office/drawing/2014/main" id="{2F52069D-BC0D-4D4E-9A97-23F09642AFD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46" name="Picture 1">
          <a:extLst>
            <a:ext uri="{FF2B5EF4-FFF2-40B4-BE49-F238E27FC236}">
              <a16:creationId xmlns:a16="http://schemas.microsoft.com/office/drawing/2014/main" id="{EC9AA930-6E43-40E6-963E-48310586CA8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47" name="AutoShape 1">
          <a:extLst>
            <a:ext uri="{FF2B5EF4-FFF2-40B4-BE49-F238E27FC236}">
              <a16:creationId xmlns:a16="http://schemas.microsoft.com/office/drawing/2014/main" id="{7BFCCABF-5A6F-47C9-919F-C1C8241DEA59}"/>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48" name="AutoShape 1">
          <a:extLst>
            <a:ext uri="{FF2B5EF4-FFF2-40B4-BE49-F238E27FC236}">
              <a16:creationId xmlns:a16="http://schemas.microsoft.com/office/drawing/2014/main" id="{46D1412F-C763-4C65-B6E2-16A87EB9734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49" name="AutoShape 1">
          <a:extLst>
            <a:ext uri="{FF2B5EF4-FFF2-40B4-BE49-F238E27FC236}">
              <a16:creationId xmlns:a16="http://schemas.microsoft.com/office/drawing/2014/main" id="{870B7F50-0824-477B-89F8-0D1412033EEB}"/>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0" name="AutoShape 1">
          <a:extLst>
            <a:ext uri="{FF2B5EF4-FFF2-40B4-BE49-F238E27FC236}">
              <a16:creationId xmlns:a16="http://schemas.microsoft.com/office/drawing/2014/main" id="{E56E92B2-5CF6-46D0-B345-9614B1219EE8}"/>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1" name="AutoShape 1">
          <a:extLst>
            <a:ext uri="{FF2B5EF4-FFF2-40B4-BE49-F238E27FC236}">
              <a16:creationId xmlns:a16="http://schemas.microsoft.com/office/drawing/2014/main" id="{3EDBBA28-8235-4CD3-849C-2E7046B58BFB}"/>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52" name="AutoShape 1">
          <a:extLst>
            <a:ext uri="{FF2B5EF4-FFF2-40B4-BE49-F238E27FC236}">
              <a16:creationId xmlns:a16="http://schemas.microsoft.com/office/drawing/2014/main" id="{AE004E46-D638-46CC-9E57-25837FEA582D}"/>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3" name="Rectangle 252">
          <a:hlinkClick xmlns:r="http://schemas.openxmlformats.org/officeDocument/2006/relationships" r:id="rId1"/>
          <a:extLst>
            <a:ext uri="{FF2B5EF4-FFF2-40B4-BE49-F238E27FC236}">
              <a16:creationId xmlns:a16="http://schemas.microsoft.com/office/drawing/2014/main" id="{4566808B-EBD6-42A1-B49A-30548A18797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4" name="Picture 1">
          <a:extLst>
            <a:ext uri="{FF2B5EF4-FFF2-40B4-BE49-F238E27FC236}">
              <a16:creationId xmlns:a16="http://schemas.microsoft.com/office/drawing/2014/main" id="{1EBC3BFE-86F5-4AC8-8694-B444139CBAE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55" name="AutoShape 1">
          <a:extLst>
            <a:ext uri="{FF2B5EF4-FFF2-40B4-BE49-F238E27FC236}">
              <a16:creationId xmlns:a16="http://schemas.microsoft.com/office/drawing/2014/main" id="{1D92E294-2DF3-4907-A5FF-694FDB410E30}"/>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56" name="Rectangle 255">
          <a:hlinkClick xmlns:r="http://schemas.openxmlformats.org/officeDocument/2006/relationships" r:id="rId1"/>
          <a:extLst>
            <a:ext uri="{FF2B5EF4-FFF2-40B4-BE49-F238E27FC236}">
              <a16:creationId xmlns:a16="http://schemas.microsoft.com/office/drawing/2014/main" id="{6F2DE176-13CE-4685-89BC-2C817932F1F0}"/>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57" name="Picture 1">
          <a:extLst>
            <a:ext uri="{FF2B5EF4-FFF2-40B4-BE49-F238E27FC236}">
              <a16:creationId xmlns:a16="http://schemas.microsoft.com/office/drawing/2014/main" id="{59526D54-8834-4995-A7C6-28C1A3F84B4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58" name="AutoShape 1">
          <a:extLst>
            <a:ext uri="{FF2B5EF4-FFF2-40B4-BE49-F238E27FC236}">
              <a16:creationId xmlns:a16="http://schemas.microsoft.com/office/drawing/2014/main" id="{E141948D-62BE-459C-BC32-AA4724979FBA}"/>
            </a:ext>
          </a:extLst>
        </xdr:cNvPr>
        <xdr:cNvSpPr>
          <a:spLocks noChangeAspect="1" noChangeArrowheads="1"/>
        </xdr:cNvSpPr>
      </xdr:nvSpPr>
      <xdr:spPr bwMode="auto">
        <a:xfrm>
          <a:off x="7109460" y="225552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59" name="AutoShape 1">
          <a:extLst>
            <a:ext uri="{FF2B5EF4-FFF2-40B4-BE49-F238E27FC236}">
              <a16:creationId xmlns:a16="http://schemas.microsoft.com/office/drawing/2014/main" id="{D360349A-048A-4CD5-9CE7-D783B06F9D39}"/>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60" name="AutoShape 1">
          <a:extLst>
            <a:ext uri="{FF2B5EF4-FFF2-40B4-BE49-F238E27FC236}">
              <a16:creationId xmlns:a16="http://schemas.microsoft.com/office/drawing/2014/main" id="{723D165D-B7BF-4952-9619-CDD08E17568A}"/>
            </a:ext>
          </a:extLst>
        </xdr:cNvPr>
        <xdr:cNvSpPr>
          <a:spLocks noChangeAspect="1" noChangeArrowheads="1"/>
        </xdr:cNvSpPr>
      </xdr:nvSpPr>
      <xdr:spPr bwMode="auto">
        <a:xfrm>
          <a:off x="7109460" y="225552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61" name="Rectangle 260">
          <a:hlinkClick xmlns:r="http://schemas.openxmlformats.org/officeDocument/2006/relationships" r:id="rId1"/>
          <a:extLst>
            <a:ext uri="{FF2B5EF4-FFF2-40B4-BE49-F238E27FC236}">
              <a16:creationId xmlns:a16="http://schemas.microsoft.com/office/drawing/2014/main" id="{C30ECF8F-F1BC-433C-AAEE-FE8AF0DD584C}"/>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2" name="Picture 1">
          <a:extLst>
            <a:ext uri="{FF2B5EF4-FFF2-40B4-BE49-F238E27FC236}">
              <a16:creationId xmlns:a16="http://schemas.microsoft.com/office/drawing/2014/main" id="{DD04303C-2F81-4E34-8BD7-04438983B58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63" name="Rectangle 262">
          <a:hlinkClick xmlns:r="http://schemas.openxmlformats.org/officeDocument/2006/relationships" r:id="rId1"/>
          <a:extLst>
            <a:ext uri="{FF2B5EF4-FFF2-40B4-BE49-F238E27FC236}">
              <a16:creationId xmlns:a16="http://schemas.microsoft.com/office/drawing/2014/main" id="{B3951F46-B507-4838-B4A8-A2029EC3B88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64" name="Picture 1">
          <a:extLst>
            <a:ext uri="{FF2B5EF4-FFF2-40B4-BE49-F238E27FC236}">
              <a16:creationId xmlns:a16="http://schemas.microsoft.com/office/drawing/2014/main" id="{47CCC046-43F9-49A1-AE5A-EEF6C9F96BF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65" name="AutoShape 1">
          <a:extLst>
            <a:ext uri="{FF2B5EF4-FFF2-40B4-BE49-F238E27FC236}">
              <a16:creationId xmlns:a16="http://schemas.microsoft.com/office/drawing/2014/main" id="{B718EB25-133F-4C9D-8DC5-84D3A9836B2A}"/>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6" name="AutoShape 1">
          <a:extLst>
            <a:ext uri="{FF2B5EF4-FFF2-40B4-BE49-F238E27FC236}">
              <a16:creationId xmlns:a16="http://schemas.microsoft.com/office/drawing/2014/main" id="{4FD9E601-5D37-497B-9D26-10EEBC547DBA}"/>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67" name="AutoShape 1">
          <a:extLst>
            <a:ext uri="{FF2B5EF4-FFF2-40B4-BE49-F238E27FC236}">
              <a16:creationId xmlns:a16="http://schemas.microsoft.com/office/drawing/2014/main" id="{BDB8B7A1-7F4D-42E9-B111-4EE5D2ACD49A}"/>
            </a:ext>
          </a:extLst>
        </xdr:cNvPr>
        <xdr:cNvSpPr>
          <a:spLocks noChangeAspect="1" noChangeArrowheads="1"/>
        </xdr:cNvSpPr>
      </xdr:nvSpPr>
      <xdr:spPr bwMode="auto">
        <a:xfrm>
          <a:off x="6263640" y="3573780"/>
          <a:ext cx="304800" cy="1847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8" name="AutoShape 1">
          <a:extLst>
            <a:ext uri="{FF2B5EF4-FFF2-40B4-BE49-F238E27FC236}">
              <a16:creationId xmlns:a16="http://schemas.microsoft.com/office/drawing/2014/main" id="{D2AD47DB-A9B7-4493-8617-547FB5CF803F}"/>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69" name="AutoShape 1">
          <a:extLst>
            <a:ext uri="{FF2B5EF4-FFF2-40B4-BE49-F238E27FC236}">
              <a16:creationId xmlns:a16="http://schemas.microsoft.com/office/drawing/2014/main" id="{EC15E3F1-BB57-4DCA-8CDF-8FAC72D2234E}"/>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70" name="AutoShape 1">
          <a:extLst>
            <a:ext uri="{FF2B5EF4-FFF2-40B4-BE49-F238E27FC236}">
              <a16:creationId xmlns:a16="http://schemas.microsoft.com/office/drawing/2014/main" id="{D308641B-AEAB-453F-B1D7-52D300251AE2}"/>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71" name="Rectangle 270">
          <a:hlinkClick xmlns:r="http://schemas.openxmlformats.org/officeDocument/2006/relationships" r:id="rId1"/>
          <a:extLst>
            <a:ext uri="{FF2B5EF4-FFF2-40B4-BE49-F238E27FC236}">
              <a16:creationId xmlns:a16="http://schemas.microsoft.com/office/drawing/2014/main" id="{F64AEF02-AE5A-4ACA-8C01-E22A64C2D0E4}"/>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72" name="Picture 1">
          <a:extLst>
            <a:ext uri="{FF2B5EF4-FFF2-40B4-BE49-F238E27FC236}">
              <a16:creationId xmlns:a16="http://schemas.microsoft.com/office/drawing/2014/main" id="{7B252947-F54F-408E-A1AF-DC7DE502BE2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73" name="AutoShape 1">
          <a:extLst>
            <a:ext uri="{FF2B5EF4-FFF2-40B4-BE49-F238E27FC236}">
              <a16:creationId xmlns:a16="http://schemas.microsoft.com/office/drawing/2014/main" id="{6EA1BB55-257F-44A4-9C07-0738006DA346}"/>
            </a:ext>
          </a:extLst>
        </xdr:cNvPr>
        <xdr:cNvSpPr>
          <a:spLocks noChangeAspect="1" noChangeArrowheads="1"/>
        </xdr:cNvSpPr>
      </xdr:nvSpPr>
      <xdr:spPr bwMode="auto">
        <a:xfrm>
          <a:off x="6263640" y="357378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74" name="Rectangle 273">
          <a:hlinkClick xmlns:r="http://schemas.openxmlformats.org/officeDocument/2006/relationships" r:id="rId3"/>
          <a:extLst>
            <a:ext uri="{FF2B5EF4-FFF2-40B4-BE49-F238E27FC236}">
              <a16:creationId xmlns:a16="http://schemas.microsoft.com/office/drawing/2014/main" id="{297BF1CF-D96D-4038-8BB9-5A898777310D}"/>
            </a:ext>
          </a:extLst>
        </xdr:cNvPr>
        <xdr:cNvSpPr/>
      </xdr:nvSpPr>
      <xdr:spPr>
        <a:xfrm>
          <a:off x="2205990" y="43815"/>
          <a:ext cx="1417320" cy="622935"/>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75" name="Picture 1">
          <a:extLst>
            <a:ext uri="{FF2B5EF4-FFF2-40B4-BE49-F238E27FC236}">
              <a16:creationId xmlns:a16="http://schemas.microsoft.com/office/drawing/2014/main" id="{8345D099-6708-4C29-B4B0-A7E158C9DA7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2885" y="102870"/>
          <a:ext cx="1685925" cy="57802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276" name="AutoShape 1">
          <a:extLst>
            <a:ext uri="{FF2B5EF4-FFF2-40B4-BE49-F238E27FC236}">
              <a16:creationId xmlns:a16="http://schemas.microsoft.com/office/drawing/2014/main" id="{CAC76BDB-E3E5-4471-A523-4AC008A313C2}"/>
            </a:ext>
          </a:extLst>
        </xdr:cNvPr>
        <xdr:cNvSpPr>
          <a:spLocks noChangeAspect="1" noChangeArrowheads="1"/>
        </xdr:cNvSpPr>
      </xdr:nvSpPr>
      <xdr:spPr bwMode="auto">
        <a:xfrm>
          <a:off x="7124700"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77" name="Rectangle 276">
          <a:hlinkClick xmlns:r="http://schemas.openxmlformats.org/officeDocument/2006/relationships" r:id="rId1"/>
          <a:extLst>
            <a:ext uri="{FF2B5EF4-FFF2-40B4-BE49-F238E27FC236}">
              <a16:creationId xmlns:a16="http://schemas.microsoft.com/office/drawing/2014/main" id="{049E962A-8F64-485F-9905-92DE57CFF140}"/>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78" name="Picture 1">
          <a:extLst>
            <a:ext uri="{FF2B5EF4-FFF2-40B4-BE49-F238E27FC236}">
              <a16:creationId xmlns:a16="http://schemas.microsoft.com/office/drawing/2014/main" id="{A585A9FA-64BE-4503-95AA-DB7C8F8114E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79" name="AutoShape 1">
          <a:extLst>
            <a:ext uri="{FF2B5EF4-FFF2-40B4-BE49-F238E27FC236}">
              <a16:creationId xmlns:a16="http://schemas.microsoft.com/office/drawing/2014/main" id="{A33C3AB2-1050-43F7-B21C-CA69BF0F67A2}"/>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0" name="AutoShape 1">
          <a:extLst>
            <a:ext uri="{FF2B5EF4-FFF2-40B4-BE49-F238E27FC236}">
              <a16:creationId xmlns:a16="http://schemas.microsoft.com/office/drawing/2014/main" id="{3D2F63D2-67CC-4217-97E5-9B88972316BA}"/>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81" name="AutoShape 1">
          <a:extLst>
            <a:ext uri="{FF2B5EF4-FFF2-40B4-BE49-F238E27FC236}">
              <a16:creationId xmlns:a16="http://schemas.microsoft.com/office/drawing/2014/main" id="{F471872F-F27E-4F68-B528-6DDF7937CE13}"/>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2" name="AutoShape 1">
          <a:extLst>
            <a:ext uri="{FF2B5EF4-FFF2-40B4-BE49-F238E27FC236}">
              <a16:creationId xmlns:a16="http://schemas.microsoft.com/office/drawing/2014/main" id="{DA5468B6-CBA2-41A4-9D18-A811D6F85D4A}"/>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3" name="AutoShape 1">
          <a:extLst>
            <a:ext uri="{FF2B5EF4-FFF2-40B4-BE49-F238E27FC236}">
              <a16:creationId xmlns:a16="http://schemas.microsoft.com/office/drawing/2014/main" id="{89D19B87-CB75-4D4C-84D9-322356F5F069}"/>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84" name="AutoShape 1">
          <a:extLst>
            <a:ext uri="{FF2B5EF4-FFF2-40B4-BE49-F238E27FC236}">
              <a16:creationId xmlns:a16="http://schemas.microsoft.com/office/drawing/2014/main" id="{435777F5-6BC9-4C56-9771-1BD4D1AD192F}"/>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85" name="Rectangle 284">
          <a:hlinkClick xmlns:r="http://schemas.openxmlformats.org/officeDocument/2006/relationships" r:id="rId1"/>
          <a:extLst>
            <a:ext uri="{FF2B5EF4-FFF2-40B4-BE49-F238E27FC236}">
              <a16:creationId xmlns:a16="http://schemas.microsoft.com/office/drawing/2014/main" id="{D9E80AB4-BF0E-4409-A72B-BDCCADA623DA}"/>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86" name="Picture 1">
          <a:extLst>
            <a:ext uri="{FF2B5EF4-FFF2-40B4-BE49-F238E27FC236}">
              <a16:creationId xmlns:a16="http://schemas.microsoft.com/office/drawing/2014/main" id="{EC1EDC86-48BF-4E8F-94C1-5F36A4EC586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287" name="AutoShape 1">
          <a:extLst>
            <a:ext uri="{FF2B5EF4-FFF2-40B4-BE49-F238E27FC236}">
              <a16:creationId xmlns:a16="http://schemas.microsoft.com/office/drawing/2014/main" id="{1787CD61-8380-4F93-920B-9F384A8763DD}"/>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88" name="Rectangle 287">
          <a:hlinkClick xmlns:r="http://schemas.openxmlformats.org/officeDocument/2006/relationships" r:id="rId1"/>
          <a:extLst>
            <a:ext uri="{FF2B5EF4-FFF2-40B4-BE49-F238E27FC236}">
              <a16:creationId xmlns:a16="http://schemas.microsoft.com/office/drawing/2014/main" id="{1B277113-02C8-47B3-A307-926E66BB1D60}"/>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89" name="Picture 1">
          <a:extLst>
            <a:ext uri="{FF2B5EF4-FFF2-40B4-BE49-F238E27FC236}">
              <a16:creationId xmlns:a16="http://schemas.microsoft.com/office/drawing/2014/main" id="{63E342E1-1D0D-439C-8D7F-6A0EA1F32AE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290" name="AutoShape 1">
          <a:extLst>
            <a:ext uri="{FF2B5EF4-FFF2-40B4-BE49-F238E27FC236}">
              <a16:creationId xmlns:a16="http://schemas.microsoft.com/office/drawing/2014/main" id="{D059AC3F-4B3A-4B16-AE00-A8528E67F9C4}"/>
            </a:ext>
          </a:extLst>
        </xdr:cNvPr>
        <xdr:cNvSpPr>
          <a:spLocks noChangeAspect="1" noChangeArrowheads="1"/>
        </xdr:cNvSpPr>
      </xdr:nvSpPr>
      <xdr:spPr bwMode="auto">
        <a:xfrm>
          <a:off x="7124700" y="226695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91" name="AutoShape 1">
          <a:extLst>
            <a:ext uri="{FF2B5EF4-FFF2-40B4-BE49-F238E27FC236}">
              <a16:creationId xmlns:a16="http://schemas.microsoft.com/office/drawing/2014/main" id="{85BE5213-0E96-44FD-9DBF-C2A7797A9136}"/>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292" name="AutoShape 1">
          <a:extLst>
            <a:ext uri="{FF2B5EF4-FFF2-40B4-BE49-F238E27FC236}">
              <a16:creationId xmlns:a16="http://schemas.microsoft.com/office/drawing/2014/main" id="{916B1FA1-34F0-46FB-A9E9-D5380ACDB103}"/>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293" name="Rectangle 292">
          <a:hlinkClick xmlns:r="http://schemas.openxmlformats.org/officeDocument/2006/relationships" r:id="rId1"/>
          <a:extLst>
            <a:ext uri="{FF2B5EF4-FFF2-40B4-BE49-F238E27FC236}">
              <a16:creationId xmlns:a16="http://schemas.microsoft.com/office/drawing/2014/main" id="{0536F326-A993-475B-97AD-9E5E1C2DE559}"/>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94" name="Picture 1">
          <a:extLst>
            <a:ext uri="{FF2B5EF4-FFF2-40B4-BE49-F238E27FC236}">
              <a16:creationId xmlns:a16="http://schemas.microsoft.com/office/drawing/2014/main" id="{74E0DA48-1748-4E45-ABB7-BF52B5271B3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295" name="Rectangle 294">
          <a:hlinkClick xmlns:r="http://schemas.openxmlformats.org/officeDocument/2006/relationships" r:id="rId1"/>
          <a:extLst>
            <a:ext uri="{FF2B5EF4-FFF2-40B4-BE49-F238E27FC236}">
              <a16:creationId xmlns:a16="http://schemas.microsoft.com/office/drawing/2014/main" id="{3B34D55D-A98E-4A31-9AAA-B21E2860D4A8}"/>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296" name="Picture 1">
          <a:extLst>
            <a:ext uri="{FF2B5EF4-FFF2-40B4-BE49-F238E27FC236}">
              <a16:creationId xmlns:a16="http://schemas.microsoft.com/office/drawing/2014/main" id="{C7F843BA-2EF3-4794-9C71-C301B9E0E3F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97" name="AutoShape 1">
          <a:extLst>
            <a:ext uri="{FF2B5EF4-FFF2-40B4-BE49-F238E27FC236}">
              <a16:creationId xmlns:a16="http://schemas.microsoft.com/office/drawing/2014/main" id="{93142B4B-3A1F-4383-99E9-772B3935BCB2}"/>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298" name="AutoShape 1">
          <a:extLst>
            <a:ext uri="{FF2B5EF4-FFF2-40B4-BE49-F238E27FC236}">
              <a16:creationId xmlns:a16="http://schemas.microsoft.com/office/drawing/2014/main" id="{B7110145-E30E-4EC5-A33A-80354F22FE4F}"/>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299" name="AutoShape 1">
          <a:extLst>
            <a:ext uri="{FF2B5EF4-FFF2-40B4-BE49-F238E27FC236}">
              <a16:creationId xmlns:a16="http://schemas.microsoft.com/office/drawing/2014/main" id="{A95EFB66-762F-42E6-B4DB-43102424F8E0}"/>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00" name="AutoShape 1">
          <a:extLst>
            <a:ext uri="{FF2B5EF4-FFF2-40B4-BE49-F238E27FC236}">
              <a16:creationId xmlns:a16="http://schemas.microsoft.com/office/drawing/2014/main" id="{B854AB71-AD74-40F7-ADFA-9EF2D492EF6B}"/>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01" name="AutoShape 1">
          <a:extLst>
            <a:ext uri="{FF2B5EF4-FFF2-40B4-BE49-F238E27FC236}">
              <a16:creationId xmlns:a16="http://schemas.microsoft.com/office/drawing/2014/main" id="{A023C3B2-1676-4E52-B6C6-E17123604E9C}"/>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02" name="AutoShape 1">
          <a:extLst>
            <a:ext uri="{FF2B5EF4-FFF2-40B4-BE49-F238E27FC236}">
              <a16:creationId xmlns:a16="http://schemas.microsoft.com/office/drawing/2014/main" id="{A899D2A5-E33A-445E-B455-B3E23F2C5F45}"/>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03" name="Rectangle 302">
          <a:hlinkClick xmlns:r="http://schemas.openxmlformats.org/officeDocument/2006/relationships" r:id="rId1"/>
          <a:extLst>
            <a:ext uri="{FF2B5EF4-FFF2-40B4-BE49-F238E27FC236}">
              <a16:creationId xmlns:a16="http://schemas.microsoft.com/office/drawing/2014/main" id="{CB2CB585-B3AE-479E-AD46-5B6F29DDA837}"/>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04" name="Picture 1">
          <a:extLst>
            <a:ext uri="{FF2B5EF4-FFF2-40B4-BE49-F238E27FC236}">
              <a16:creationId xmlns:a16="http://schemas.microsoft.com/office/drawing/2014/main" id="{F736775E-2E18-49D9-A494-7308352ACF3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05" name="AutoShape 1">
          <a:extLst>
            <a:ext uri="{FF2B5EF4-FFF2-40B4-BE49-F238E27FC236}">
              <a16:creationId xmlns:a16="http://schemas.microsoft.com/office/drawing/2014/main" id="{61E15895-570D-47DC-A1B6-BCC722F86715}"/>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06" name="Rectangle 305">
          <a:hlinkClick xmlns:r="http://schemas.openxmlformats.org/officeDocument/2006/relationships" r:id="rId1"/>
          <a:extLst>
            <a:ext uri="{FF2B5EF4-FFF2-40B4-BE49-F238E27FC236}">
              <a16:creationId xmlns:a16="http://schemas.microsoft.com/office/drawing/2014/main" id="{815D1A41-53F0-4642-8C22-67784B75FE40}"/>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07" name="Picture 1">
          <a:extLst>
            <a:ext uri="{FF2B5EF4-FFF2-40B4-BE49-F238E27FC236}">
              <a16:creationId xmlns:a16="http://schemas.microsoft.com/office/drawing/2014/main" id="{1B6503EE-71D0-4A59-847B-829D521CA019}"/>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12</xdr:row>
      <xdr:rowOff>0</xdr:rowOff>
    </xdr:from>
    <xdr:to>
      <xdr:col>8</xdr:col>
      <xdr:colOff>304800</xdr:colOff>
      <xdr:row>13</xdr:row>
      <xdr:rowOff>148590</xdr:rowOff>
    </xdr:to>
    <xdr:sp macro="" textlink="">
      <xdr:nvSpPr>
        <xdr:cNvPr id="308" name="AutoShape 1">
          <a:extLst>
            <a:ext uri="{FF2B5EF4-FFF2-40B4-BE49-F238E27FC236}">
              <a16:creationId xmlns:a16="http://schemas.microsoft.com/office/drawing/2014/main" id="{4C8797F0-ED00-4073-A0DF-5644EE79A670}"/>
            </a:ext>
          </a:extLst>
        </xdr:cNvPr>
        <xdr:cNvSpPr>
          <a:spLocks noChangeAspect="1" noChangeArrowheads="1"/>
        </xdr:cNvSpPr>
      </xdr:nvSpPr>
      <xdr:spPr bwMode="auto">
        <a:xfrm>
          <a:off x="6276975" y="226695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309" name="AutoShape 1">
          <a:extLst>
            <a:ext uri="{FF2B5EF4-FFF2-40B4-BE49-F238E27FC236}">
              <a16:creationId xmlns:a16="http://schemas.microsoft.com/office/drawing/2014/main" id="{0CE98C98-0CF2-478D-B5A3-0DCD1CDA1A35}"/>
            </a:ext>
          </a:extLst>
        </xdr:cNvPr>
        <xdr:cNvSpPr>
          <a:spLocks noChangeAspect="1" noChangeArrowheads="1"/>
        </xdr:cNvSpPr>
      </xdr:nvSpPr>
      <xdr:spPr bwMode="auto">
        <a:xfrm>
          <a:off x="6276975"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110490</xdr:rowOff>
    </xdr:to>
    <xdr:sp macro="" textlink="">
      <xdr:nvSpPr>
        <xdr:cNvPr id="310" name="AutoShape 1">
          <a:extLst>
            <a:ext uri="{FF2B5EF4-FFF2-40B4-BE49-F238E27FC236}">
              <a16:creationId xmlns:a16="http://schemas.microsoft.com/office/drawing/2014/main" id="{AE641007-2D6E-483C-8741-B9948CBF4130}"/>
            </a:ext>
          </a:extLst>
        </xdr:cNvPr>
        <xdr:cNvSpPr>
          <a:spLocks noChangeAspect="1" noChangeArrowheads="1"/>
        </xdr:cNvSpPr>
      </xdr:nvSpPr>
      <xdr:spPr bwMode="auto">
        <a:xfrm>
          <a:off x="6276975"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311" name="AutoShape 1">
          <a:extLst>
            <a:ext uri="{FF2B5EF4-FFF2-40B4-BE49-F238E27FC236}">
              <a16:creationId xmlns:a16="http://schemas.microsoft.com/office/drawing/2014/main" id="{83401980-7791-4D3D-B50B-0DCCFB61F553}"/>
            </a:ext>
          </a:extLst>
        </xdr:cNvPr>
        <xdr:cNvSpPr>
          <a:spLocks noChangeAspect="1" noChangeArrowheads="1"/>
        </xdr:cNvSpPr>
      </xdr:nvSpPr>
      <xdr:spPr bwMode="auto">
        <a:xfrm>
          <a:off x="6276975"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12" name="Rectangle 311">
          <a:hlinkClick xmlns:r="http://schemas.openxmlformats.org/officeDocument/2006/relationships" r:id="rId1"/>
          <a:extLst>
            <a:ext uri="{FF2B5EF4-FFF2-40B4-BE49-F238E27FC236}">
              <a16:creationId xmlns:a16="http://schemas.microsoft.com/office/drawing/2014/main" id="{81FBD7C9-3CA9-4078-BBF1-467187686A13}"/>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13" name="Picture 1">
          <a:extLst>
            <a:ext uri="{FF2B5EF4-FFF2-40B4-BE49-F238E27FC236}">
              <a16:creationId xmlns:a16="http://schemas.microsoft.com/office/drawing/2014/main" id="{C66683CD-68C4-4751-9AFC-1455960E075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12</xdr:row>
      <xdr:rowOff>0</xdr:rowOff>
    </xdr:from>
    <xdr:to>
      <xdr:col>8</xdr:col>
      <xdr:colOff>304800</xdr:colOff>
      <xdr:row>13</xdr:row>
      <xdr:rowOff>114300</xdr:rowOff>
    </xdr:to>
    <xdr:sp macro="" textlink="">
      <xdr:nvSpPr>
        <xdr:cNvPr id="314" name="AutoShape 1">
          <a:extLst>
            <a:ext uri="{FF2B5EF4-FFF2-40B4-BE49-F238E27FC236}">
              <a16:creationId xmlns:a16="http://schemas.microsoft.com/office/drawing/2014/main" id="{5795D8DE-F10C-4446-8698-CAE731C16731}"/>
            </a:ext>
          </a:extLst>
        </xdr:cNvPr>
        <xdr:cNvSpPr>
          <a:spLocks noChangeAspect="1" noChangeArrowheads="1"/>
        </xdr:cNvSpPr>
      </xdr:nvSpPr>
      <xdr:spPr bwMode="auto">
        <a:xfrm>
          <a:off x="6276975"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15" name="Rectangle 314">
          <a:hlinkClick xmlns:r="http://schemas.openxmlformats.org/officeDocument/2006/relationships" r:id="rId1"/>
          <a:extLst>
            <a:ext uri="{FF2B5EF4-FFF2-40B4-BE49-F238E27FC236}">
              <a16:creationId xmlns:a16="http://schemas.microsoft.com/office/drawing/2014/main" id="{42D29DAC-4BFF-4E78-A9DC-0775A629DF3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16" name="Picture 1">
          <a:extLst>
            <a:ext uri="{FF2B5EF4-FFF2-40B4-BE49-F238E27FC236}">
              <a16:creationId xmlns:a16="http://schemas.microsoft.com/office/drawing/2014/main" id="{D6C76C41-877D-4874-B8ED-AC662316609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17" name="AutoShape 1">
          <a:extLst>
            <a:ext uri="{FF2B5EF4-FFF2-40B4-BE49-F238E27FC236}">
              <a16:creationId xmlns:a16="http://schemas.microsoft.com/office/drawing/2014/main" id="{E628D057-42BF-4DBE-9F7C-D64370B1D671}"/>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18" name="AutoShape 1">
          <a:extLst>
            <a:ext uri="{FF2B5EF4-FFF2-40B4-BE49-F238E27FC236}">
              <a16:creationId xmlns:a16="http://schemas.microsoft.com/office/drawing/2014/main" id="{0E457612-3BC0-4D61-BC35-CF7295238735}"/>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19" name="AutoShape 1">
          <a:extLst>
            <a:ext uri="{FF2B5EF4-FFF2-40B4-BE49-F238E27FC236}">
              <a16:creationId xmlns:a16="http://schemas.microsoft.com/office/drawing/2014/main" id="{E5DA9960-9506-4A99-BF85-55EBE007B3B7}"/>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20" name="AutoShape 1">
          <a:extLst>
            <a:ext uri="{FF2B5EF4-FFF2-40B4-BE49-F238E27FC236}">
              <a16:creationId xmlns:a16="http://schemas.microsoft.com/office/drawing/2014/main" id="{5C12A5E7-FDBE-458B-8AC1-3609B5E426D7}"/>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21" name="AutoShape 1">
          <a:extLst>
            <a:ext uri="{FF2B5EF4-FFF2-40B4-BE49-F238E27FC236}">
              <a16:creationId xmlns:a16="http://schemas.microsoft.com/office/drawing/2014/main" id="{4389BBC8-9617-4100-A648-52897FE8F8E5}"/>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22" name="AutoShape 1">
          <a:extLst>
            <a:ext uri="{FF2B5EF4-FFF2-40B4-BE49-F238E27FC236}">
              <a16:creationId xmlns:a16="http://schemas.microsoft.com/office/drawing/2014/main" id="{1831F0CC-172F-4914-A075-18BF65F08EE6}"/>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23" name="Rectangle 322">
          <a:hlinkClick xmlns:r="http://schemas.openxmlformats.org/officeDocument/2006/relationships" r:id="rId1"/>
          <a:extLst>
            <a:ext uri="{FF2B5EF4-FFF2-40B4-BE49-F238E27FC236}">
              <a16:creationId xmlns:a16="http://schemas.microsoft.com/office/drawing/2014/main" id="{4143AAA4-2A0E-40C6-9107-700F93DB14D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24" name="Picture 1">
          <a:extLst>
            <a:ext uri="{FF2B5EF4-FFF2-40B4-BE49-F238E27FC236}">
              <a16:creationId xmlns:a16="http://schemas.microsoft.com/office/drawing/2014/main" id="{AF25D231-0609-4F24-8C30-55E4C0A0A7A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25" name="AutoShape 1">
          <a:extLst>
            <a:ext uri="{FF2B5EF4-FFF2-40B4-BE49-F238E27FC236}">
              <a16:creationId xmlns:a16="http://schemas.microsoft.com/office/drawing/2014/main" id="{4EF54D24-1FC7-4D2E-9796-DDEE1539DF97}"/>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26" name="Rectangle 325">
          <a:hlinkClick xmlns:r="http://schemas.openxmlformats.org/officeDocument/2006/relationships" r:id="rId1"/>
          <a:extLst>
            <a:ext uri="{FF2B5EF4-FFF2-40B4-BE49-F238E27FC236}">
              <a16:creationId xmlns:a16="http://schemas.microsoft.com/office/drawing/2014/main" id="{A7CEFA63-95D6-47B7-A1F4-20876259925C}"/>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27" name="Picture 1">
          <a:extLst>
            <a:ext uri="{FF2B5EF4-FFF2-40B4-BE49-F238E27FC236}">
              <a16:creationId xmlns:a16="http://schemas.microsoft.com/office/drawing/2014/main" id="{70ACCB5B-A996-4D44-8C26-E1D3423FD8A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9</xdr:col>
      <xdr:colOff>0</xdr:colOff>
      <xdr:row>12</xdr:row>
      <xdr:rowOff>0</xdr:rowOff>
    </xdr:from>
    <xdr:to>
      <xdr:col>9</xdr:col>
      <xdr:colOff>304800</xdr:colOff>
      <xdr:row>13</xdr:row>
      <xdr:rowOff>114300</xdr:rowOff>
    </xdr:to>
    <xdr:sp macro="" textlink="">
      <xdr:nvSpPr>
        <xdr:cNvPr id="328" name="AutoShape 1">
          <a:extLst>
            <a:ext uri="{FF2B5EF4-FFF2-40B4-BE49-F238E27FC236}">
              <a16:creationId xmlns:a16="http://schemas.microsoft.com/office/drawing/2014/main" id="{A5B487F2-A7DD-44C3-A2E2-3D6F544F2574}"/>
            </a:ext>
          </a:extLst>
        </xdr:cNvPr>
        <xdr:cNvSpPr>
          <a:spLocks noChangeAspect="1" noChangeArrowheads="1"/>
        </xdr:cNvSpPr>
      </xdr:nvSpPr>
      <xdr:spPr bwMode="auto">
        <a:xfrm>
          <a:off x="7124700" y="226695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29" name="Rectangle 328">
          <a:hlinkClick xmlns:r="http://schemas.openxmlformats.org/officeDocument/2006/relationships" r:id="rId1"/>
          <a:extLst>
            <a:ext uri="{FF2B5EF4-FFF2-40B4-BE49-F238E27FC236}">
              <a16:creationId xmlns:a16="http://schemas.microsoft.com/office/drawing/2014/main" id="{B351832C-A968-47D5-B5F5-076393F13655}"/>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30" name="Picture 1">
          <a:extLst>
            <a:ext uri="{FF2B5EF4-FFF2-40B4-BE49-F238E27FC236}">
              <a16:creationId xmlns:a16="http://schemas.microsoft.com/office/drawing/2014/main" id="{AC268849-137E-479C-8E2A-277B5F54887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31" name="AutoShape 1">
          <a:extLst>
            <a:ext uri="{FF2B5EF4-FFF2-40B4-BE49-F238E27FC236}">
              <a16:creationId xmlns:a16="http://schemas.microsoft.com/office/drawing/2014/main" id="{44888940-0FB1-4209-AB99-098C48741839}"/>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32" name="AutoShape 1">
          <a:extLst>
            <a:ext uri="{FF2B5EF4-FFF2-40B4-BE49-F238E27FC236}">
              <a16:creationId xmlns:a16="http://schemas.microsoft.com/office/drawing/2014/main" id="{23F749FE-CA40-483B-8C2E-16A814FCAF13}"/>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33" name="AutoShape 1">
          <a:extLst>
            <a:ext uri="{FF2B5EF4-FFF2-40B4-BE49-F238E27FC236}">
              <a16:creationId xmlns:a16="http://schemas.microsoft.com/office/drawing/2014/main" id="{55623A21-F9D2-4F48-8FB9-22686D978C8F}"/>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34" name="AutoShape 1">
          <a:extLst>
            <a:ext uri="{FF2B5EF4-FFF2-40B4-BE49-F238E27FC236}">
              <a16:creationId xmlns:a16="http://schemas.microsoft.com/office/drawing/2014/main" id="{BD2B830B-02CF-48F0-9095-C827845EE18C}"/>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35" name="AutoShape 1">
          <a:extLst>
            <a:ext uri="{FF2B5EF4-FFF2-40B4-BE49-F238E27FC236}">
              <a16:creationId xmlns:a16="http://schemas.microsoft.com/office/drawing/2014/main" id="{72CC2E4E-15BB-4BCE-A2A3-D45262942CCC}"/>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36" name="AutoShape 1">
          <a:extLst>
            <a:ext uri="{FF2B5EF4-FFF2-40B4-BE49-F238E27FC236}">
              <a16:creationId xmlns:a16="http://schemas.microsoft.com/office/drawing/2014/main" id="{D9053BDC-69B4-441F-9EE3-7E2A3BB77C42}"/>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37" name="Rectangle 336">
          <a:hlinkClick xmlns:r="http://schemas.openxmlformats.org/officeDocument/2006/relationships" r:id="rId1"/>
          <a:extLst>
            <a:ext uri="{FF2B5EF4-FFF2-40B4-BE49-F238E27FC236}">
              <a16:creationId xmlns:a16="http://schemas.microsoft.com/office/drawing/2014/main" id="{969CE03A-68AC-464A-AC2F-C873D8424D0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38" name="Picture 1">
          <a:extLst>
            <a:ext uri="{FF2B5EF4-FFF2-40B4-BE49-F238E27FC236}">
              <a16:creationId xmlns:a16="http://schemas.microsoft.com/office/drawing/2014/main" id="{1F7FFE3F-1169-4754-8F7A-804121ED2218}"/>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39" name="AutoShape 1">
          <a:extLst>
            <a:ext uri="{FF2B5EF4-FFF2-40B4-BE49-F238E27FC236}">
              <a16:creationId xmlns:a16="http://schemas.microsoft.com/office/drawing/2014/main" id="{4ADCC603-63F0-41B1-8B3F-B793CE990182}"/>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40" name="Rectangle 339">
          <a:hlinkClick xmlns:r="http://schemas.openxmlformats.org/officeDocument/2006/relationships" r:id="rId1"/>
          <a:extLst>
            <a:ext uri="{FF2B5EF4-FFF2-40B4-BE49-F238E27FC236}">
              <a16:creationId xmlns:a16="http://schemas.microsoft.com/office/drawing/2014/main" id="{1F07339C-1A08-42A8-86FE-0DC9D1DDC46F}"/>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41" name="Picture 1">
          <a:extLst>
            <a:ext uri="{FF2B5EF4-FFF2-40B4-BE49-F238E27FC236}">
              <a16:creationId xmlns:a16="http://schemas.microsoft.com/office/drawing/2014/main" id="{355F1B67-A6FD-4B46-98ED-5B4CCF8F8AC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9</xdr:col>
      <xdr:colOff>0</xdr:colOff>
      <xdr:row>12</xdr:row>
      <xdr:rowOff>0</xdr:rowOff>
    </xdr:from>
    <xdr:to>
      <xdr:col>9</xdr:col>
      <xdr:colOff>304800</xdr:colOff>
      <xdr:row>13</xdr:row>
      <xdr:rowOff>148590</xdr:rowOff>
    </xdr:to>
    <xdr:sp macro="" textlink="">
      <xdr:nvSpPr>
        <xdr:cNvPr id="342" name="AutoShape 1">
          <a:extLst>
            <a:ext uri="{FF2B5EF4-FFF2-40B4-BE49-F238E27FC236}">
              <a16:creationId xmlns:a16="http://schemas.microsoft.com/office/drawing/2014/main" id="{67027D6C-5913-4CCB-9E67-DF6C4221E565}"/>
            </a:ext>
          </a:extLst>
        </xdr:cNvPr>
        <xdr:cNvSpPr>
          <a:spLocks noChangeAspect="1" noChangeArrowheads="1"/>
        </xdr:cNvSpPr>
      </xdr:nvSpPr>
      <xdr:spPr bwMode="auto">
        <a:xfrm>
          <a:off x="7124700" y="226695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343" name="AutoShape 1">
          <a:extLst>
            <a:ext uri="{FF2B5EF4-FFF2-40B4-BE49-F238E27FC236}">
              <a16:creationId xmlns:a16="http://schemas.microsoft.com/office/drawing/2014/main" id="{3A7EF54B-C38E-4CA8-91B3-3C56813DFD53}"/>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13</xdr:row>
      <xdr:rowOff>110490</xdr:rowOff>
    </xdr:to>
    <xdr:sp macro="" textlink="">
      <xdr:nvSpPr>
        <xdr:cNvPr id="344" name="AutoShape 1">
          <a:extLst>
            <a:ext uri="{FF2B5EF4-FFF2-40B4-BE49-F238E27FC236}">
              <a16:creationId xmlns:a16="http://schemas.microsoft.com/office/drawing/2014/main" id="{4FAE3CC1-83C4-4AAF-98B8-0E9268F7002A}"/>
            </a:ext>
          </a:extLst>
        </xdr:cNvPr>
        <xdr:cNvSpPr>
          <a:spLocks noChangeAspect="1" noChangeArrowheads="1"/>
        </xdr:cNvSpPr>
      </xdr:nvSpPr>
      <xdr:spPr bwMode="auto">
        <a:xfrm>
          <a:off x="7124700" y="226695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45" name="Rectangle 344">
          <a:hlinkClick xmlns:r="http://schemas.openxmlformats.org/officeDocument/2006/relationships" r:id="rId1"/>
          <a:extLst>
            <a:ext uri="{FF2B5EF4-FFF2-40B4-BE49-F238E27FC236}">
              <a16:creationId xmlns:a16="http://schemas.microsoft.com/office/drawing/2014/main" id="{64AFF74B-F5A1-4BE6-913B-F1C9EA1121FD}"/>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46" name="Picture 1">
          <a:extLst>
            <a:ext uri="{FF2B5EF4-FFF2-40B4-BE49-F238E27FC236}">
              <a16:creationId xmlns:a16="http://schemas.microsoft.com/office/drawing/2014/main" id="{1B7437D5-13D9-4341-B6C4-AD50A99A55C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xdr:from>
      <xdr:col>3</xdr:col>
      <xdr:colOff>167640</xdr:colOff>
      <xdr:row>0</xdr:row>
      <xdr:rowOff>45720</xdr:rowOff>
    </xdr:from>
    <xdr:to>
      <xdr:col>4</xdr:col>
      <xdr:colOff>739140</xdr:colOff>
      <xdr:row>4</xdr:row>
      <xdr:rowOff>22860</xdr:rowOff>
    </xdr:to>
    <xdr:sp macro="" textlink="">
      <xdr:nvSpPr>
        <xdr:cNvPr id="347" name="Rectangle 346">
          <a:hlinkClick xmlns:r="http://schemas.openxmlformats.org/officeDocument/2006/relationships" r:id="rId1"/>
          <a:extLst>
            <a:ext uri="{FF2B5EF4-FFF2-40B4-BE49-F238E27FC236}">
              <a16:creationId xmlns:a16="http://schemas.microsoft.com/office/drawing/2014/main" id="{956F560F-02B4-4035-A54B-7C113B1FBAB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48" name="Picture 1">
          <a:extLst>
            <a:ext uri="{FF2B5EF4-FFF2-40B4-BE49-F238E27FC236}">
              <a16:creationId xmlns:a16="http://schemas.microsoft.com/office/drawing/2014/main" id="{FE1EDB34-4FCA-4001-AE1C-2906C69F791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49" name="AutoShape 1">
          <a:extLst>
            <a:ext uri="{FF2B5EF4-FFF2-40B4-BE49-F238E27FC236}">
              <a16:creationId xmlns:a16="http://schemas.microsoft.com/office/drawing/2014/main" id="{3BD77378-7143-4101-BCD4-2046CB5812B0}"/>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50" name="AutoShape 1">
          <a:extLst>
            <a:ext uri="{FF2B5EF4-FFF2-40B4-BE49-F238E27FC236}">
              <a16:creationId xmlns:a16="http://schemas.microsoft.com/office/drawing/2014/main" id="{32EAE2BF-0755-4257-AEC4-598D2687E22F}"/>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1905</xdr:rowOff>
    </xdr:to>
    <xdr:sp macro="" textlink="">
      <xdr:nvSpPr>
        <xdr:cNvPr id="351" name="AutoShape 1">
          <a:extLst>
            <a:ext uri="{FF2B5EF4-FFF2-40B4-BE49-F238E27FC236}">
              <a16:creationId xmlns:a16="http://schemas.microsoft.com/office/drawing/2014/main" id="{FE8F8FC2-E5FF-4083-B937-FC8C84254C87}"/>
            </a:ext>
          </a:extLst>
        </xdr:cNvPr>
        <xdr:cNvSpPr>
          <a:spLocks noChangeAspect="1" noChangeArrowheads="1"/>
        </xdr:cNvSpPr>
      </xdr:nvSpPr>
      <xdr:spPr bwMode="auto">
        <a:xfrm>
          <a:off x="6276975" y="3581400"/>
          <a:ext cx="304800" cy="182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52" name="AutoShape 1">
          <a:extLst>
            <a:ext uri="{FF2B5EF4-FFF2-40B4-BE49-F238E27FC236}">
              <a16:creationId xmlns:a16="http://schemas.microsoft.com/office/drawing/2014/main" id="{5C6FA2EB-CDA5-4423-A6D5-4AE101738CE8}"/>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53" name="AutoShape 1">
          <a:extLst>
            <a:ext uri="{FF2B5EF4-FFF2-40B4-BE49-F238E27FC236}">
              <a16:creationId xmlns:a16="http://schemas.microsoft.com/office/drawing/2014/main" id="{5513925D-91E5-4FB7-9101-3E82085F0B4C}"/>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0</xdr:rowOff>
    </xdr:to>
    <xdr:sp macro="" textlink="">
      <xdr:nvSpPr>
        <xdr:cNvPr id="354" name="AutoShape 1">
          <a:extLst>
            <a:ext uri="{FF2B5EF4-FFF2-40B4-BE49-F238E27FC236}">
              <a16:creationId xmlns:a16="http://schemas.microsoft.com/office/drawing/2014/main" id="{9B4067C5-2E15-4135-839A-8484F77AEF1F}"/>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55" name="Rectangle 354">
          <a:hlinkClick xmlns:r="http://schemas.openxmlformats.org/officeDocument/2006/relationships" r:id="rId1"/>
          <a:extLst>
            <a:ext uri="{FF2B5EF4-FFF2-40B4-BE49-F238E27FC236}">
              <a16:creationId xmlns:a16="http://schemas.microsoft.com/office/drawing/2014/main" id="{112797B2-9926-4A30-B9D6-38900B6AA4DE}"/>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56" name="Picture 1">
          <a:extLst>
            <a:ext uri="{FF2B5EF4-FFF2-40B4-BE49-F238E27FC236}">
              <a16:creationId xmlns:a16="http://schemas.microsoft.com/office/drawing/2014/main" id="{F1FE58AD-05E2-4F18-A584-C8EF7D29DF5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twoCellAnchor editAs="oneCell">
    <xdr:from>
      <xdr:col>8</xdr:col>
      <xdr:colOff>0</xdr:colOff>
      <xdr:row>18</xdr:row>
      <xdr:rowOff>0</xdr:rowOff>
    </xdr:from>
    <xdr:to>
      <xdr:col>8</xdr:col>
      <xdr:colOff>304800</xdr:colOff>
      <xdr:row>19</xdr:row>
      <xdr:rowOff>0</xdr:rowOff>
    </xdr:to>
    <xdr:sp macro="" textlink="">
      <xdr:nvSpPr>
        <xdr:cNvPr id="357" name="AutoShape 1">
          <a:extLst>
            <a:ext uri="{FF2B5EF4-FFF2-40B4-BE49-F238E27FC236}">
              <a16:creationId xmlns:a16="http://schemas.microsoft.com/office/drawing/2014/main" id="{1E862155-AD52-40F3-A7FF-D9D257084D61}"/>
            </a:ext>
          </a:extLst>
        </xdr:cNvPr>
        <xdr:cNvSpPr>
          <a:spLocks noChangeAspect="1" noChangeArrowheads="1"/>
        </xdr:cNvSpPr>
      </xdr:nvSpPr>
      <xdr:spPr bwMode="auto">
        <a:xfrm>
          <a:off x="6276975" y="3581400"/>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167640</xdr:colOff>
      <xdr:row>0</xdr:row>
      <xdr:rowOff>45720</xdr:rowOff>
    </xdr:from>
    <xdr:to>
      <xdr:col>4</xdr:col>
      <xdr:colOff>739140</xdr:colOff>
      <xdr:row>4</xdr:row>
      <xdr:rowOff>22860</xdr:rowOff>
    </xdr:to>
    <xdr:sp macro="" textlink="">
      <xdr:nvSpPr>
        <xdr:cNvPr id="358" name="Rectangle 357">
          <a:hlinkClick xmlns:r="http://schemas.openxmlformats.org/officeDocument/2006/relationships" r:id="rId3"/>
          <a:extLst>
            <a:ext uri="{FF2B5EF4-FFF2-40B4-BE49-F238E27FC236}">
              <a16:creationId xmlns:a16="http://schemas.microsoft.com/office/drawing/2014/main" id="{E510FDA5-11CF-4CBA-8CAD-54B2C1CAF92B}"/>
            </a:ext>
          </a:extLst>
        </xdr:cNvPr>
        <xdr:cNvSpPr/>
      </xdr:nvSpPr>
      <xdr:spPr>
        <a:xfrm>
          <a:off x="2205990" y="45720"/>
          <a:ext cx="1419225" cy="624840"/>
        </a:xfrm>
        <a:prstGeom prst="rect">
          <a:avLst/>
        </a:prstGeom>
        <a:solidFill>
          <a:srgbClr val="A6936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bg1"/>
              </a:solidFill>
              <a:latin typeface="Montserrat" panose="00000500000000000000" pitchFamily="2" charset="0"/>
            </a:rPr>
            <a:t>BACK TO MAIN TAB</a:t>
          </a:r>
        </a:p>
      </xdr:txBody>
    </xdr:sp>
    <xdr:clientData/>
  </xdr:twoCellAnchor>
  <xdr:twoCellAnchor editAs="oneCell">
    <xdr:from>
      <xdr:col>0</xdr:col>
      <xdr:colOff>220980</xdr:colOff>
      <xdr:row>0</xdr:row>
      <xdr:rowOff>99060</xdr:rowOff>
    </xdr:from>
    <xdr:to>
      <xdr:col>2</xdr:col>
      <xdr:colOff>720090</xdr:colOff>
      <xdr:row>4</xdr:row>
      <xdr:rowOff>40813</xdr:rowOff>
    </xdr:to>
    <xdr:pic>
      <xdr:nvPicPr>
        <xdr:cNvPr id="359" name="Picture 1">
          <a:extLst>
            <a:ext uri="{FF2B5EF4-FFF2-40B4-BE49-F238E27FC236}">
              <a16:creationId xmlns:a16="http://schemas.microsoft.com/office/drawing/2014/main" id="{B232F6E8-CEB3-4A43-839B-D326EDD4696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220980" y="99060"/>
          <a:ext cx="1689735" cy="589453"/>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8094AF-73C6-4DFA-A55E-AED53CD408BA}" name="Days" displayName="Days" ref="A1:A32" totalsRowShown="0" headerRowDxfId="16" dataDxfId="15">
  <autoFilter ref="A1:A32" xr:uid="{E88094AF-73C6-4DFA-A55E-AED53CD408BA}"/>
  <tableColumns count="1">
    <tableColumn id="1" xr3:uid="{FE55A12C-B69E-4089-902A-2E3D6926A8D9}" name="Day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7A5AFA-8A40-4192-BB8B-F55B7078CD8F}" name="Months" displayName="Months" ref="C1:C13" totalsRowShown="0" headerRowDxfId="13" dataDxfId="12">
  <autoFilter ref="C1:C13" xr:uid="{667A5AFA-8A40-4192-BB8B-F55B7078CD8F}"/>
  <tableColumns count="1">
    <tableColumn id="1" xr3:uid="{0571AB79-3B44-46EC-A134-1FD646CDE5F4}" name="Months"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A3172A-37D2-43DA-B24E-F17346D54CEB}" name="Years" displayName="Years" ref="E1:E12" totalsRowShown="0" headerRowDxfId="10" dataDxfId="9">
  <autoFilter ref="E1:E12" xr:uid="{50A3172A-37D2-43DA-B24E-F17346D54CEB}"/>
  <tableColumns count="1">
    <tableColumn id="1" xr3:uid="{E8E952B1-280D-4F87-B7D3-5607FD0F9182}" name="Years"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4BE26A-8152-4EEC-B94A-85CB71FC74A0}" name="Currencies" displayName="Currencies" ref="G1:G10" totalsRowShown="0" headerRowDxfId="7" dataDxfId="6">
  <autoFilter ref="G1:G10" xr:uid="{3D4BE26A-8152-4EEC-B94A-85CB71FC74A0}"/>
  <tableColumns count="1">
    <tableColumn id="1" xr3:uid="{8A244AF3-712D-4B90-95CF-CEBC1B39B6B8}" name="Currencies"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451345-17E2-4559-A453-85725336F7A8}" name="Item_Family" displayName="Item_Family" ref="I1:I11" totalsRowShown="0">
  <autoFilter ref="I1:I11" xr:uid="{76451345-17E2-4559-A453-85725336F7A8}"/>
  <tableColumns count="1">
    <tableColumn id="1" xr3:uid="{B72662AA-CD76-42F1-BC79-DB4C47102A2C}" name="Item Famil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F68F49-94C7-4425-A8BE-878384DA8581}" name="Item_Hotel_Assistance" displayName="Item_Hotel_Assistance" ref="AD1:AD4" totalsRowShown="0">
  <autoFilter ref="AD1:AD4" xr:uid="{26F68F49-94C7-4425-A8BE-878384DA8581}"/>
  <tableColumns count="1">
    <tableColumn id="1" xr3:uid="{B37266BA-1E5F-4CAC-960C-C6F2743B1E49}" name="Hotel Assistan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175D90-F9A4-4E17-9259-7D81D42A6416}" name="Item_Food_and_Beverage" displayName="Item_Food_and_Beverage" ref="AB1:AB12" totalsRowShown="0">
  <autoFilter ref="AB1:AB12" xr:uid="{42175D90-F9A4-4E17-9259-7D81D42A6416}"/>
  <tableColumns count="1">
    <tableColumn id="1" xr3:uid="{3E8CEF3E-8405-44B8-A5DB-D45447CC64E2}" name="Food &amp; Beverag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673E41-23BE-4971-8FE5-9F26D40B2AF4}" name="Item_Luggage" displayName="Item_Luggage" ref="Z1:Z6" totalsRowShown="0">
  <autoFilter ref="Z1:Z6" xr:uid="{4E673E41-23BE-4971-8FE5-9F26D40B2AF4}"/>
  <tableColumns count="1">
    <tableColumn id="1" xr3:uid="{AA2457B5-9EAB-4663-8CD8-1AD25B8FD9AA}" name="Luggag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25A7F44-A1C8-4EB2-8D90-633339C7BD34}" name="Item_Assistance" displayName="Item_Assistance" ref="X1:X9" totalsRowShown="0">
  <autoFilter ref="X1:X9" xr:uid="{125A7F44-A1C8-4EB2-8D90-633339C7BD34}"/>
  <tableColumns count="1">
    <tableColumn id="1" xr3:uid="{7654DC80-7E95-4EFE-8FF6-9DF6EEE31684}" name="Assistanc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60B9E4-BBA7-4903-8E86-41E1507B1143}" name="Item_Direct_Transfers" displayName="Item_Direct_Transfers" ref="V1:V17" totalsRowShown="0">
  <autoFilter ref="V1:V17" xr:uid="{C660B9E4-BBA7-4903-8E86-41E1507B1143}"/>
  <tableColumns count="1">
    <tableColumn id="1" xr3:uid="{4A39129D-480F-45E0-92B9-FBC3070B9F99}" name="Direct Transfer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30A78C-8B29-4666-A57D-1DDDBAFE88FD}" name="Item_Guides" displayName="Item_Guides" ref="T1:T18" totalsRowShown="0" tableBorderDxfId="4">
  <autoFilter ref="T1:T18" xr:uid="{4D30A78C-8B29-4666-A57D-1DDDBAFE88FD}"/>
  <tableColumns count="1">
    <tableColumn id="1" xr3:uid="{143D3FD2-3BA4-43BA-992F-53CD6BC72F6D}" name="Guide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DE0BF1-6C0E-4667-BE99-7B79AA5F865A}" name="Item_Tour_Transfers" displayName="Item_Tour_Transfers" ref="R1:R26" totalsRowShown="0" tableBorderDxfId="3">
  <autoFilter ref="R1:R26" xr:uid="{B9DE0BF1-6C0E-4667-BE99-7B79AA5F865A}"/>
  <tableColumns count="1">
    <tableColumn id="1" xr3:uid="{A40BC61A-4E74-4778-A687-F8700B94E290}" name="Tour Vehicle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1870E59-D23B-4739-86C4-9982900AE072}" name="Item_Tours" displayName="Item_Tours" ref="P1:P12" totalsRowShown="0" tableBorderDxfId="2">
  <autoFilter ref="P1:P12" xr:uid="{61870E59-D23B-4739-86C4-9982900AE072}"/>
  <tableColumns count="1">
    <tableColumn id="1" xr3:uid="{D993E954-7F6E-4868-98D9-A0EC901A7331}" name="Tour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C909FB8-9C33-423B-81C1-96EC9E25B086}" name="Item_General" displayName="Item_General" ref="N1:N9" totalsRowShown="0" tableBorderDxfId="1">
  <autoFilter ref="N1:N9" xr:uid="{AC909FB8-9C33-423B-81C1-96EC9E25B086}"/>
  <tableColumns count="1">
    <tableColumn id="1" xr3:uid="{E5EC2CA5-FDEA-4300-8BE8-47CF8D0FD7AD}" name="Additional fee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B210F48-69F0-44AF-B69D-25DC005289A8}" name="Tableau16" displayName="Tableau16" ref="AF1:AG4" totalsRowShown="0">
  <autoFilter ref="AF1:AG4" xr:uid="{1B210F48-69F0-44AF-B69D-25DC005289A8}"/>
  <tableColumns count="2">
    <tableColumn id="1" xr3:uid="{1393CA4D-80D4-4C58-82D4-D4D70E3E3695}" name="Product type"/>
    <tableColumn id="2" xr3:uid="{5A80DF9E-5599-4386-9256-C020F59152C6}" name="Colonne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5D1C21D-AB12-4A9F-AB8B-3CD572750922}" name="Item_Family_Link" displayName="Item_Family_Link" ref="K1:L11" totalsRowShown="0">
  <autoFilter ref="K1:L11" xr:uid="{05D1C21D-AB12-4A9F-AB8B-3CD572750922}"/>
  <tableColumns count="2">
    <tableColumn id="1" xr3:uid="{CDB6B29A-2C0A-4B44-B6EE-C4502D01EFB4}" name="Item Family"/>
    <tableColumn id="2" xr3:uid="{C07F0335-FB35-478E-B857-46740ECD6B2D}" name="Colonne1" dataDxfId="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CC211C6-F15B-4E50-B5ED-F7EF9F402DB9}" name="Product_Type" displayName="Product_Type" ref="AI1:AI4" totalsRowShown="0">
  <autoFilter ref="AI1:AI4" xr:uid="{DCC211C6-F15B-4E50-B5ED-F7EF9F402DB9}"/>
  <tableColumns count="1">
    <tableColumn id="1" xr3:uid="{7891186F-71E0-4B23-BEA1-04C9B9CAB5F1}" name="Product typ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ED119C-28C7-4D19-9883-0BB565B37A0B}" name="Service_Type" displayName="Service_Type" ref="AK1:AK5" totalsRowShown="0">
  <autoFilter ref="AK1:AK5" xr:uid="{06ED119C-28C7-4D19-9883-0BB565B37A0B}"/>
  <tableColumns count="1">
    <tableColumn id="1" xr3:uid="{2264E6D3-CDCD-478C-84FE-0EFB462FD247}" name="Department"/>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436833F-F13D-49DB-9855-90E26AA17416}" name="Season" displayName="Season" ref="AM1:AM9" totalsRowShown="0">
  <autoFilter ref="AM1:AM9" xr:uid="{6436833F-F13D-49DB-9855-90E26AA17416}"/>
  <tableColumns count="1">
    <tableColumn id="1" xr3:uid="{0267CD91-B3AE-4695-B8E2-9146F968AA84}" name="Seaso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FE4C5F7-5E48-4CC2-8DF7-F6C12305C500}" name="Time_units" displayName="Time_units" ref="AO1:AO5" totalsRowShown="0">
  <autoFilter ref="AO1:AO5" xr:uid="{7FE4C5F7-5E48-4CC2-8DF7-F6C12305C500}"/>
  <tableColumns count="1">
    <tableColumn id="1" xr3:uid="{91E30257-FB87-4789-AA4E-CAA384E0C4A6}" name="Colonne1"/>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mille.regnier@orient-express.com" TargetMode="External"/><Relationship Id="rId1" Type="http://schemas.openxmlformats.org/officeDocument/2006/relationships/hyperlink" Target="mailto:pauline.tardieu@orient-expres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6C63-4A7C-4D06-8CD6-9E92B3A28843}">
  <sheetPr codeName="Feuil1">
    <tabColor rgb="FFFFC000"/>
  </sheetPr>
  <dimension ref="B2:D17"/>
  <sheetViews>
    <sheetView workbookViewId="0">
      <selection activeCell="C16" sqref="C16"/>
    </sheetView>
  </sheetViews>
  <sheetFormatPr baseColWidth="10" defaultRowHeight="13" x14ac:dyDescent="0.15"/>
  <cols>
    <col min="1" max="1" width="4.6640625" customWidth="1"/>
    <col min="2" max="2" width="13.33203125" bestFit="1" customWidth="1"/>
    <col min="3" max="3" width="24.33203125" bestFit="1" customWidth="1"/>
  </cols>
  <sheetData>
    <row r="2" spans="2:4" x14ac:dyDescent="0.15">
      <c r="B2" s="7" t="s">
        <v>79</v>
      </c>
      <c r="C2" s="9"/>
    </row>
    <row r="3" spans="2:4" x14ac:dyDescent="0.15">
      <c r="B3" s="7" t="s">
        <v>80</v>
      </c>
      <c r="C3" s="9" t="s">
        <v>141</v>
      </c>
    </row>
    <row r="4" spans="2:4" x14ac:dyDescent="0.15">
      <c r="B4" s="7" t="s">
        <v>90</v>
      </c>
      <c r="C4" s="9" t="s">
        <v>142</v>
      </c>
    </row>
    <row r="9" spans="2:4" ht="14" x14ac:dyDescent="0.15">
      <c r="C9" s="10" t="s">
        <v>123</v>
      </c>
      <c r="D9" s="10" t="s">
        <v>124</v>
      </c>
    </row>
    <row r="10" spans="2:4" x14ac:dyDescent="0.15">
      <c r="C10" s="11" t="s">
        <v>125</v>
      </c>
      <c r="D10" s="12"/>
    </row>
    <row r="11" spans="2:4" x14ac:dyDescent="0.15">
      <c r="C11" s="11">
        <v>874134</v>
      </c>
      <c r="D11" s="13"/>
    </row>
    <row r="12" spans="2:4" x14ac:dyDescent="0.15">
      <c r="C12" s="11" t="s">
        <v>126</v>
      </c>
      <c r="D12" s="14"/>
    </row>
    <row r="13" spans="2:4" x14ac:dyDescent="0.15">
      <c r="C13" s="27" t="s">
        <v>127</v>
      </c>
      <c r="D13" s="15"/>
    </row>
    <row r="14" spans="2:4" x14ac:dyDescent="0.15">
      <c r="C14" s="27" t="s">
        <v>128</v>
      </c>
      <c r="D14" s="16"/>
    </row>
    <row r="15" spans="2:4" x14ac:dyDescent="0.15">
      <c r="C15" s="27" t="s">
        <v>129</v>
      </c>
      <c r="D15" s="17"/>
    </row>
    <row r="16" spans="2:4" x14ac:dyDescent="0.15">
      <c r="C16" s="27" t="s">
        <v>130</v>
      </c>
      <c r="D16" s="18"/>
    </row>
    <row r="17" spans="3:4" x14ac:dyDescent="0.15">
      <c r="C17" s="11" t="s">
        <v>131</v>
      </c>
      <c r="D17" s="19"/>
    </row>
  </sheetData>
  <dataValidations count="3">
    <dataValidation type="list" allowBlank="1" showInputMessage="1" showErrorMessage="1" sqref="C2" xr:uid="{B3F75F1F-A85D-40DC-B0B1-0F40CFEB7AB3}">
      <formula1>INDIRECT("branch")</formula1>
    </dataValidation>
    <dataValidation type="list" allowBlank="1" showInputMessage="1" showErrorMessage="1" sqref="C3" xr:uid="{369E0AFB-26B3-4718-B857-220B8C8FB356}">
      <formula1>INDIRECT("service_type")</formula1>
    </dataValidation>
    <dataValidation type="list" allowBlank="1" showInputMessage="1" showErrorMessage="1" sqref="C4" xr:uid="{6AF1AE01-CBF3-4415-8C12-5A5947F5918D}">
      <formula1>INDIRECT("season")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92EC-F487-439B-9713-339C7EABA241}">
  <sheetPr codeName="Feuil2">
    <tabColor rgb="FFA6936A"/>
  </sheetPr>
  <dimension ref="A1:P49"/>
  <sheetViews>
    <sheetView showGridLines="0" topLeftCell="A15" zoomScale="90" zoomScaleNormal="90" workbookViewId="0">
      <selection activeCell="B47" sqref="B47:C47"/>
    </sheetView>
  </sheetViews>
  <sheetFormatPr baseColWidth="10" defaultRowHeight="13" x14ac:dyDescent="0.15"/>
  <cols>
    <col min="1" max="1" width="5.1640625" customWidth="1"/>
    <col min="14" max="14" width="12.33203125" customWidth="1"/>
  </cols>
  <sheetData>
    <row r="1" spans="1:16" ht="12.75" customHeight="1" x14ac:dyDescent="0.15">
      <c r="A1" s="85" t="s">
        <v>258</v>
      </c>
      <c r="B1" s="85"/>
      <c r="C1" s="85"/>
      <c r="D1" s="85"/>
      <c r="E1" s="85"/>
      <c r="F1" s="85"/>
      <c r="G1" s="85"/>
      <c r="H1" s="85"/>
      <c r="I1" s="85"/>
      <c r="J1" s="85"/>
      <c r="K1" s="85"/>
      <c r="L1" s="85"/>
      <c r="M1" s="85"/>
      <c r="N1" s="85"/>
    </row>
    <row r="2" spans="1:16" ht="12.75" customHeight="1" x14ac:dyDescent="0.15">
      <c r="A2" s="85"/>
      <c r="B2" s="85"/>
      <c r="C2" s="85"/>
      <c r="D2" s="85"/>
      <c r="E2" s="85"/>
      <c r="F2" s="85"/>
      <c r="G2" s="85"/>
      <c r="H2" s="85"/>
      <c r="I2" s="85"/>
      <c r="J2" s="85"/>
      <c r="K2" s="85"/>
      <c r="L2" s="85"/>
      <c r="M2" s="85"/>
      <c r="N2" s="85"/>
    </row>
    <row r="3" spans="1:16" ht="12.75" customHeight="1" x14ac:dyDescent="0.15">
      <c r="A3" s="85"/>
      <c r="B3" s="85"/>
      <c r="C3" s="85"/>
      <c r="D3" s="85"/>
      <c r="E3" s="85"/>
      <c r="F3" s="85"/>
      <c r="G3" s="85"/>
      <c r="H3" s="85"/>
      <c r="I3" s="85"/>
      <c r="J3" s="85"/>
      <c r="K3" s="85"/>
      <c r="L3" s="85"/>
      <c r="M3" s="85"/>
      <c r="N3" s="85"/>
    </row>
    <row r="4" spans="1:16" ht="12.75" customHeight="1" x14ac:dyDescent="0.15">
      <c r="A4" s="85"/>
      <c r="B4" s="85"/>
      <c r="C4" s="85"/>
      <c r="D4" s="85"/>
      <c r="E4" s="85"/>
      <c r="F4" s="85"/>
      <c r="G4" s="85"/>
      <c r="H4" s="85"/>
      <c r="I4" s="85"/>
      <c r="J4" s="85"/>
      <c r="K4" s="85"/>
      <c r="L4" s="85"/>
      <c r="M4" s="85"/>
      <c r="N4" s="85"/>
    </row>
    <row r="5" spans="1:16" ht="12.75" customHeight="1" x14ac:dyDescent="0.15">
      <c r="A5" s="85"/>
      <c r="B5" s="85"/>
      <c r="C5" s="85"/>
      <c r="D5" s="85"/>
      <c r="E5" s="85"/>
      <c r="F5" s="85"/>
      <c r="G5" s="85"/>
      <c r="H5" s="85"/>
      <c r="I5" s="85"/>
      <c r="J5" s="85"/>
      <c r="K5" s="85"/>
      <c r="L5" s="85"/>
      <c r="M5" s="85"/>
      <c r="N5" s="85"/>
    </row>
    <row r="6" spans="1:16" ht="12.75" customHeight="1" x14ac:dyDescent="0.15"/>
    <row r="7" spans="1:16" x14ac:dyDescent="0.15">
      <c r="D7" s="22" t="s">
        <v>5</v>
      </c>
      <c r="E7" s="22" t="s">
        <v>6</v>
      </c>
      <c r="F7" s="22" t="s">
        <v>7</v>
      </c>
      <c r="G7" s="22" t="s">
        <v>232</v>
      </c>
      <c r="K7" s="22" t="s">
        <v>5</v>
      </c>
      <c r="L7" s="22" t="s">
        <v>6</v>
      </c>
      <c r="M7" s="22" t="s">
        <v>7</v>
      </c>
      <c r="N7" s="22" t="s">
        <v>232</v>
      </c>
    </row>
    <row r="8" spans="1:16" ht="27" customHeight="1" x14ac:dyDescent="0.15">
      <c r="B8" s="86" t="s">
        <v>233</v>
      </c>
      <c r="C8" s="86"/>
      <c r="D8" s="67">
        <v>15</v>
      </c>
      <c r="E8" s="67">
        <v>2</v>
      </c>
      <c r="F8" s="68">
        <v>2025</v>
      </c>
      <c r="G8" s="66" t="s">
        <v>259</v>
      </c>
      <c r="I8" s="87" t="s">
        <v>234</v>
      </c>
      <c r="J8" s="88"/>
      <c r="K8" s="53"/>
      <c r="L8" s="53"/>
      <c r="M8" s="54"/>
      <c r="N8" s="70"/>
    </row>
    <row r="10" spans="1:16" s="3" customFormat="1" ht="14" x14ac:dyDescent="0.15">
      <c r="B10" s="29" t="s">
        <v>238</v>
      </c>
      <c r="C10" s="28"/>
      <c r="D10" s="28"/>
      <c r="E10" s="28"/>
      <c r="F10" s="28"/>
      <c r="G10" s="28"/>
      <c r="H10" s="28"/>
      <c r="I10" s="28"/>
      <c r="J10" s="28"/>
      <c r="K10" s="28"/>
      <c r="L10" s="28"/>
      <c r="M10" s="28"/>
      <c r="N10" s="28"/>
    </row>
    <row r="11" spans="1:16" ht="24.75" customHeight="1" x14ac:dyDescent="0.15">
      <c r="B11" s="21"/>
      <c r="C11" s="21"/>
      <c r="D11" s="21"/>
      <c r="E11" s="21"/>
      <c r="F11" s="21"/>
      <c r="G11" s="21"/>
      <c r="H11" s="21"/>
      <c r="I11" s="21"/>
      <c r="J11" s="21"/>
      <c r="K11" s="21"/>
      <c r="L11" s="22" t="s">
        <v>5</v>
      </c>
      <c r="M11" s="22" t="s">
        <v>6</v>
      </c>
      <c r="N11" s="22" t="s">
        <v>7</v>
      </c>
      <c r="P11" s="22"/>
    </row>
    <row r="12" spans="1:16" ht="25.5" customHeight="1" x14ac:dyDescent="0.15">
      <c r="B12" s="95" t="s">
        <v>229</v>
      </c>
      <c r="C12" s="96"/>
      <c r="D12" s="105"/>
      <c r="E12" s="105"/>
      <c r="F12" s="105"/>
      <c r="G12" s="105"/>
      <c r="H12" s="21"/>
      <c r="I12" s="86" t="s">
        <v>230</v>
      </c>
      <c r="J12" s="86"/>
      <c r="K12" s="69" t="s">
        <v>104</v>
      </c>
      <c r="L12" s="53"/>
      <c r="M12" s="53"/>
      <c r="N12" s="54"/>
    </row>
    <row r="13" spans="1:16" x14ac:dyDescent="0.15">
      <c r="B13" s="21"/>
      <c r="C13" s="21"/>
      <c r="D13" s="21"/>
      <c r="E13" s="21"/>
      <c r="F13" s="21"/>
      <c r="G13" s="21"/>
      <c r="H13" s="21"/>
      <c r="I13" s="86"/>
      <c r="J13" s="86"/>
      <c r="K13" s="35"/>
      <c r="L13" s="22"/>
      <c r="M13" s="22"/>
      <c r="N13" s="22"/>
      <c r="O13" s="2"/>
    </row>
    <row r="14" spans="1:16" ht="25.5" customHeight="1" x14ac:dyDescent="0.15">
      <c r="B14" s="95" t="s">
        <v>0</v>
      </c>
      <c r="C14" s="96"/>
      <c r="D14" s="105" t="s">
        <v>263</v>
      </c>
      <c r="E14" s="105"/>
      <c r="F14" s="105"/>
      <c r="G14" s="105"/>
      <c r="H14" s="21"/>
      <c r="I14" s="86"/>
      <c r="J14" s="86"/>
      <c r="K14" s="69" t="s">
        <v>105</v>
      </c>
      <c r="L14" s="53"/>
      <c r="M14" s="53"/>
      <c r="N14" s="54"/>
    </row>
    <row r="15" spans="1:16" x14ac:dyDescent="0.15">
      <c r="B15" s="21"/>
      <c r="C15" s="21"/>
      <c r="D15" s="21"/>
      <c r="E15" s="21"/>
      <c r="F15" s="21"/>
      <c r="G15" s="21"/>
      <c r="H15" s="21"/>
      <c r="I15" s="21"/>
      <c r="J15" s="21"/>
      <c r="K15" s="21"/>
      <c r="L15" s="21"/>
      <c r="M15" s="21"/>
      <c r="N15" s="21"/>
    </row>
    <row r="16" spans="1:16" ht="25.5" customHeight="1" x14ac:dyDescent="0.15">
      <c r="B16" s="95" t="s">
        <v>231</v>
      </c>
      <c r="C16" s="96"/>
      <c r="D16" s="105" t="s">
        <v>264</v>
      </c>
      <c r="E16" s="105"/>
      <c r="F16" s="105"/>
      <c r="G16" s="105"/>
      <c r="H16" s="21"/>
      <c r="I16" s="95" t="s">
        <v>4</v>
      </c>
      <c r="J16" s="101"/>
      <c r="K16" s="102" t="s">
        <v>14</v>
      </c>
      <c r="L16" s="103"/>
      <c r="M16" s="103"/>
      <c r="N16" s="104"/>
    </row>
    <row r="17" spans="2:14" x14ac:dyDescent="0.15">
      <c r="B17" s="21"/>
      <c r="C17" s="21"/>
      <c r="D17" s="21"/>
      <c r="E17" s="21"/>
      <c r="F17" s="21"/>
      <c r="G17" s="21"/>
      <c r="H17" s="21"/>
      <c r="I17" s="21"/>
      <c r="J17" s="21"/>
      <c r="K17" s="21"/>
      <c r="L17" s="21"/>
      <c r="M17" s="21"/>
      <c r="N17" s="21"/>
    </row>
    <row r="18" spans="2:14" x14ac:dyDescent="0.15">
      <c r="B18" s="21"/>
      <c r="C18" s="21"/>
      <c r="D18" s="21"/>
      <c r="E18" s="21"/>
      <c r="F18" s="21"/>
      <c r="G18" s="21"/>
      <c r="H18" s="21"/>
      <c r="I18" s="21"/>
      <c r="J18" s="21"/>
      <c r="K18" s="21"/>
      <c r="L18" s="21"/>
      <c r="M18" s="21"/>
      <c r="N18" s="21"/>
    </row>
    <row r="19" spans="2:14" s="3" customFormat="1" ht="14" x14ac:dyDescent="0.15">
      <c r="B19" s="29" t="s">
        <v>239</v>
      </c>
      <c r="C19" s="28"/>
      <c r="D19" s="28"/>
      <c r="E19" s="28"/>
      <c r="F19" s="28"/>
      <c r="G19" s="28"/>
      <c r="H19" s="28"/>
      <c r="I19" s="28"/>
      <c r="J19" s="28"/>
      <c r="K19" s="28"/>
      <c r="L19" s="28"/>
      <c r="M19" s="28"/>
      <c r="N19" s="28"/>
    </row>
    <row r="20" spans="2:14" x14ac:dyDescent="0.15">
      <c r="B20" s="21"/>
      <c r="C20" s="21"/>
      <c r="D20" s="21"/>
      <c r="E20" s="21"/>
      <c r="F20" s="21"/>
      <c r="G20" s="21"/>
      <c r="H20" s="21"/>
      <c r="I20" s="21"/>
      <c r="J20" s="21"/>
      <c r="K20" s="21"/>
      <c r="L20" s="21"/>
      <c r="M20" s="21"/>
      <c r="N20" s="21"/>
    </row>
    <row r="21" spans="2:14" x14ac:dyDescent="0.15">
      <c r="B21" s="94" t="s">
        <v>8</v>
      </c>
      <c r="C21" s="94"/>
      <c r="D21" s="94" t="s">
        <v>1</v>
      </c>
      <c r="E21" s="94"/>
      <c r="F21" s="94"/>
      <c r="G21" s="94"/>
      <c r="H21" s="94" t="s">
        <v>2</v>
      </c>
      <c r="I21" s="94"/>
      <c r="J21" s="94"/>
      <c r="K21" s="94" t="s">
        <v>257</v>
      </c>
      <c r="L21" s="94"/>
      <c r="M21" s="94" t="s">
        <v>29</v>
      </c>
      <c r="N21" s="94"/>
    </row>
    <row r="22" spans="2:14" s="3" customFormat="1" ht="25.5" customHeight="1" x14ac:dyDescent="0.15">
      <c r="B22" s="89"/>
      <c r="C22" s="90"/>
      <c r="D22" s="97"/>
      <c r="E22" s="97"/>
      <c r="F22" s="97"/>
      <c r="G22" s="97"/>
      <c r="H22" s="98"/>
      <c r="I22" s="99"/>
      <c r="J22" s="100"/>
      <c r="K22" s="92"/>
      <c r="L22" s="93"/>
      <c r="M22" s="91"/>
      <c r="N22" s="91"/>
    </row>
    <row r="23" spans="2:14" s="3" customFormat="1" ht="25.5" customHeight="1" x14ac:dyDescent="0.15">
      <c r="B23" s="89"/>
      <c r="C23" s="90"/>
      <c r="D23" s="97"/>
      <c r="E23" s="97"/>
      <c r="F23" s="97"/>
      <c r="G23" s="97"/>
      <c r="H23" s="98"/>
      <c r="I23" s="99"/>
      <c r="J23" s="100"/>
      <c r="K23" s="92"/>
      <c r="L23" s="93"/>
      <c r="M23" s="91"/>
      <c r="N23" s="91"/>
    </row>
    <row r="24" spans="2:14" s="3" customFormat="1" ht="25.5" customHeight="1" x14ac:dyDescent="0.15">
      <c r="B24" s="89"/>
      <c r="C24" s="90"/>
      <c r="D24" s="97"/>
      <c r="E24" s="97"/>
      <c r="F24" s="97"/>
      <c r="G24" s="97"/>
      <c r="H24" s="98"/>
      <c r="I24" s="99"/>
      <c r="J24" s="100"/>
      <c r="K24" s="92"/>
      <c r="L24" s="93"/>
      <c r="M24" s="106" t="s">
        <v>228</v>
      </c>
      <c r="N24" s="106"/>
    </row>
    <row r="25" spans="2:14" x14ac:dyDescent="0.15">
      <c r="B25" s="21"/>
      <c r="C25" s="21"/>
      <c r="D25" s="21"/>
      <c r="E25" s="21"/>
      <c r="F25" s="21"/>
      <c r="G25" s="21"/>
      <c r="H25" s="21"/>
      <c r="I25" s="21"/>
      <c r="J25" s="21"/>
      <c r="K25" s="21"/>
      <c r="L25" s="21"/>
      <c r="M25" s="21"/>
      <c r="N25" s="21"/>
    </row>
    <row r="26" spans="2:14" x14ac:dyDescent="0.15">
      <c r="B26" s="21"/>
      <c r="C26" s="21"/>
      <c r="D26" s="21"/>
      <c r="E26" s="21"/>
      <c r="F26" s="21"/>
      <c r="G26" s="21"/>
      <c r="H26" s="21"/>
      <c r="I26" s="21"/>
      <c r="J26" s="21"/>
      <c r="K26" s="21"/>
      <c r="L26" s="21"/>
      <c r="M26" s="21"/>
      <c r="N26" s="21"/>
    </row>
    <row r="27" spans="2:14" ht="14" x14ac:dyDescent="0.15">
      <c r="B27" s="29" t="s">
        <v>147</v>
      </c>
      <c r="C27" s="28"/>
      <c r="D27" s="28"/>
      <c r="E27" s="28"/>
      <c r="F27" s="28"/>
      <c r="G27" s="28"/>
      <c r="H27" s="28"/>
      <c r="I27" s="28"/>
      <c r="J27" s="28"/>
      <c r="K27" s="28"/>
      <c r="L27" s="28"/>
      <c r="M27" s="28"/>
      <c r="N27" s="28"/>
    </row>
    <row r="28" spans="2:14" x14ac:dyDescent="0.15">
      <c r="B28" s="21"/>
      <c r="C28" s="21"/>
      <c r="D28" s="21"/>
      <c r="E28" s="21"/>
      <c r="F28" s="21"/>
      <c r="G28" s="21"/>
      <c r="H28" s="21"/>
      <c r="I28" s="21"/>
      <c r="J28" s="21"/>
      <c r="K28" s="21"/>
      <c r="L28" s="21"/>
      <c r="M28" s="21"/>
      <c r="N28" s="21"/>
    </row>
    <row r="29" spans="2:14" x14ac:dyDescent="0.15">
      <c r="B29" s="94" t="s">
        <v>8</v>
      </c>
      <c r="C29" s="94"/>
      <c r="D29" s="94" t="s">
        <v>1</v>
      </c>
      <c r="E29" s="94"/>
      <c r="F29" s="94"/>
      <c r="G29" s="94"/>
      <c r="H29" s="94" t="s">
        <v>2</v>
      </c>
      <c r="I29" s="94"/>
      <c r="J29" s="94"/>
      <c r="K29" s="94" t="s">
        <v>257</v>
      </c>
      <c r="L29" s="94"/>
      <c r="M29" s="94" t="s">
        <v>29</v>
      </c>
      <c r="N29" s="94"/>
    </row>
    <row r="30" spans="2:14" s="3" customFormat="1" ht="25.5" customHeight="1" x14ac:dyDescent="0.15">
      <c r="B30" s="111" t="s">
        <v>141</v>
      </c>
      <c r="C30" s="112"/>
      <c r="D30" s="105" t="s">
        <v>148</v>
      </c>
      <c r="E30" s="105"/>
      <c r="F30" s="105"/>
      <c r="G30" s="105"/>
      <c r="H30" s="107" t="s">
        <v>149</v>
      </c>
      <c r="I30" s="108"/>
      <c r="J30" s="109"/>
      <c r="K30" s="120"/>
      <c r="L30" s="121"/>
      <c r="M30" s="122" t="s">
        <v>3</v>
      </c>
      <c r="N30" s="122"/>
    </row>
    <row r="31" spans="2:14" s="3" customFormat="1" ht="25.5" customHeight="1" x14ac:dyDescent="0.15">
      <c r="B31" s="111" t="s">
        <v>141</v>
      </c>
      <c r="C31" s="112"/>
      <c r="D31" s="105" t="s">
        <v>260</v>
      </c>
      <c r="E31" s="105"/>
      <c r="F31" s="105"/>
      <c r="G31" s="105"/>
      <c r="H31" s="110" t="s">
        <v>261</v>
      </c>
      <c r="I31" s="108"/>
      <c r="J31" s="109"/>
      <c r="K31" s="120" t="s">
        <v>262</v>
      </c>
      <c r="L31" s="121"/>
      <c r="M31" s="122" t="s">
        <v>3</v>
      </c>
      <c r="N31" s="122"/>
    </row>
    <row r="32" spans="2:14" x14ac:dyDescent="0.15">
      <c r="B32" s="21"/>
      <c r="C32" s="21"/>
      <c r="D32" s="21"/>
      <c r="E32" s="21"/>
      <c r="F32" s="21"/>
      <c r="G32" s="21"/>
      <c r="H32" s="21"/>
      <c r="I32" s="21"/>
      <c r="J32" s="21"/>
      <c r="K32" s="21"/>
      <c r="L32" s="21"/>
      <c r="M32" s="21"/>
      <c r="N32" s="21"/>
    </row>
    <row r="33" spans="2:14" x14ac:dyDescent="0.15">
      <c r="B33" s="21"/>
      <c r="C33" s="21"/>
      <c r="D33" s="21"/>
      <c r="E33" s="21"/>
      <c r="F33" s="21"/>
      <c r="G33" s="21"/>
      <c r="H33" s="21"/>
      <c r="I33" s="21"/>
      <c r="J33" s="21"/>
      <c r="K33" s="21"/>
      <c r="L33" s="21"/>
      <c r="M33" s="21"/>
      <c r="N33" s="21"/>
    </row>
    <row r="34" spans="2:14" ht="14" x14ac:dyDescent="0.15">
      <c r="B34" s="29" t="s">
        <v>240</v>
      </c>
      <c r="C34" s="28"/>
      <c r="D34" s="28"/>
      <c r="E34" s="28"/>
      <c r="F34" s="28"/>
      <c r="G34" s="28"/>
      <c r="H34" s="28"/>
      <c r="I34" s="28"/>
      <c r="J34" s="28"/>
      <c r="K34" s="28"/>
      <c r="L34" s="28"/>
      <c r="M34" s="28"/>
      <c r="N34" s="28"/>
    </row>
    <row r="35" spans="2:14" x14ac:dyDescent="0.15">
      <c r="B35" s="21"/>
      <c r="C35" s="21"/>
      <c r="D35" s="21"/>
      <c r="E35" s="21"/>
      <c r="F35" s="21"/>
      <c r="G35" s="21"/>
      <c r="H35" s="21"/>
      <c r="I35" s="21"/>
      <c r="J35" s="21"/>
      <c r="K35" s="21"/>
      <c r="L35" s="21"/>
      <c r="M35" s="21"/>
      <c r="N35" s="21"/>
    </row>
    <row r="36" spans="2:14" x14ac:dyDescent="0.15">
      <c r="B36" s="21"/>
      <c r="C36" s="21"/>
      <c r="D36" s="71"/>
      <c r="E36" s="71"/>
      <c r="F36" s="71"/>
      <c r="G36" s="71"/>
      <c r="H36" s="21"/>
      <c r="I36" s="21"/>
      <c r="J36" s="21"/>
      <c r="K36" s="21"/>
      <c r="L36" s="21"/>
      <c r="M36" s="21"/>
      <c r="N36" s="21"/>
    </row>
    <row r="37" spans="2:14" ht="25.5" customHeight="1" x14ac:dyDescent="0.15">
      <c r="B37" s="113" t="s">
        <v>199</v>
      </c>
      <c r="C37" s="114"/>
      <c r="D37" s="119" t="s">
        <v>242</v>
      </c>
      <c r="E37" s="119"/>
      <c r="F37" s="119"/>
      <c r="G37" s="72" t="str">
        <f>IFERROR((((GUIDE!J11/2)+(GUIDE!J14/4)+(GUIDE!J17/6)+(GUIDE!J20/8))/4),"")</f>
        <v/>
      </c>
      <c r="H37" s="50" t="str">
        <f>K16</f>
        <v>EUR</v>
      </c>
    </row>
    <row r="38" spans="2:14" ht="25.5" customHeight="1" x14ac:dyDescent="0.15">
      <c r="B38" s="113" t="s">
        <v>200</v>
      </c>
      <c r="C38" s="114"/>
      <c r="D38" s="119" t="s">
        <v>243</v>
      </c>
      <c r="E38" s="119"/>
      <c r="F38" s="119"/>
      <c r="G38" s="72" t="str">
        <f>IFERROR((((TRANSPORT!J13/2)+(TRANSPORT!J18/4)+(TRANSPORT!J23/6)+(TRANSPORT!J28/8))/4),"")</f>
        <v/>
      </c>
      <c r="H38" s="50" t="str">
        <f>K16</f>
        <v>EUR</v>
      </c>
    </row>
    <row r="39" spans="2:14" ht="25.5" customHeight="1" x14ac:dyDescent="0.15">
      <c r="B39" s="113" t="s">
        <v>235</v>
      </c>
      <c r="C39" s="114"/>
      <c r="D39" s="119" t="s">
        <v>244</v>
      </c>
      <c r="E39" s="119"/>
      <c r="F39" s="119"/>
      <c r="G39" s="72" t="str">
        <f>IFERROR((((TRANSFER!J11/2)+(TRANSFER!J13/4)+(TRANSFER!J14/6)+(TRANSFER!J14/8))/4),"")</f>
        <v/>
      </c>
      <c r="H39" s="50" t="str">
        <f>K16</f>
        <v>EUR</v>
      </c>
    </row>
    <row r="40" spans="2:14" x14ac:dyDescent="0.15">
      <c r="B40" s="21"/>
      <c r="C40" s="21"/>
    </row>
    <row r="41" spans="2:14" ht="14" x14ac:dyDescent="0.15">
      <c r="B41" s="29" t="s">
        <v>241</v>
      </c>
      <c r="C41" s="28"/>
      <c r="D41" s="28"/>
      <c r="E41" s="28"/>
      <c r="F41" s="28"/>
      <c r="G41" s="28"/>
      <c r="H41" s="28"/>
      <c r="I41" s="28"/>
      <c r="J41" s="28"/>
      <c r="K41" s="28"/>
      <c r="L41" s="28"/>
      <c r="M41" s="28"/>
      <c r="N41" s="28"/>
    </row>
    <row r="42" spans="2:14" x14ac:dyDescent="0.15">
      <c r="B42" s="21"/>
      <c r="C42" s="21"/>
      <c r="D42" s="21"/>
      <c r="E42" s="21"/>
      <c r="F42" s="21"/>
      <c r="G42" s="21"/>
      <c r="H42" s="21"/>
      <c r="I42" s="21"/>
      <c r="J42" s="21"/>
      <c r="K42" s="21"/>
      <c r="L42" s="21"/>
      <c r="M42" s="21"/>
      <c r="N42" s="21"/>
    </row>
    <row r="43" spans="2:14" x14ac:dyDescent="0.15">
      <c r="B43" s="94" t="s">
        <v>23</v>
      </c>
      <c r="C43" s="94"/>
      <c r="D43" s="94" t="s">
        <v>24</v>
      </c>
      <c r="E43" s="94"/>
      <c r="F43" s="94"/>
      <c r="G43" s="94"/>
      <c r="H43" s="25" t="s">
        <v>25</v>
      </c>
      <c r="I43" s="94" t="s">
        <v>26</v>
      </c>
      <c r="J43" s="94"/>
      <c r="K43" s="25" t="s">
        <v>97</v>
      </c>
      <c r="L43" s="25" t="s">
        <v>98</v>
      </c>
      <c r="M43" s="25" t="s">
        <v>210</v>
      </c>
      <c r="N43" s="25" t="s">
        <v>111</v>
      </c>
    </row>
    <row r="44" spans="2:14" ht="25.5" customHeight="1" x14ac:dyDescent="0.15">
      <c r="B44" s="107" t="s">
        <v>265</v>
      </c>
      <c r="C44" s="115"/>
      <c r="D44" s="116" cm="1">
        <f t="array" aca="1" ref="D44" ca="1">IF(ISERROR(INDIRECT("'"&amp;B44&amp;"'!$C$7")), "-", INDIRECT("'"&amp;B44&amp;"'!$C$7"))</f>
        <v>0</v>
      </c>
      <c r="E44" s="117"/>
      <c r="F44" s="117"/>
      <c r="G44" s="118"/>
      <c r="H44" s="50" t="str" cm="1">
        <f t="array" aca="1" ref="H44" ca="1">IF(ISERROR(INDIRECT("'"&amp;B44&amp;"'!$H$10")), "-", INDIRECT("'"&amp;B44&amp;"'!$H$10"))</f>
        <v>MID</v>
      </c>
      <c r="I44" s="24" cm="1">
        <f t="array" aca="1" ref="I44" ca="1">IF(ISERROR(INDIRECT("'"&amp;B44&amp;"'!$N$10")), "-", INDIRECT("'"&amp;B44&amp;"'!$N$10"))</f>
        <v>5</v>
      </c>
      <c r="J44" s="26" t="str" cm="1">
        <f t="array" aca="1" ref="J44" ca="1">IF(ISERROR(INDIRECT("'"&amp;B44&amp;"'!$O$10")), "-", INDIRECT("'"&amp;B44&amp;"'!$O$10"))</f>
        <v>Hour/s</v>
      </c>
      <c r="K44" s="50" cm="1">
        <f t="array" aca="1" ref="K44" ca="1">IF(ISERROR(INDIRECT("'"&amp;B44&amp;"'!$D$10")), "-", INDIRECT("'"&amp;B44&amp;"'!$D$10"))</f>
        <v>0</v>
      </c>
      <c r="L44" s="50" cm="1">
        <f t="array" aca="1" ref="L44" ca="1">IF(ISERROR(INDIRECT("'"&amp;B44&amp;"'!$E$10")), "-", INDIRECT("'"&amp;B44&amp;"'!$E$10"))</f>
        <v>0</v>
      </c>
      <c r="M44" s="73" t="str" cm="1">
        <f t="array" aca="1" ref="M44" ca="1">IF(ISERROR(INDIRECT("'"&amp;B44&amp;"'!$D$37")), "-", INDIRECT("'"&amp;B44&amp;"'!$D$37"))</f>
        <v>Social media</v>
      </c>
      <c r="N44" s="50" cm="1">
        <f t="array" aca="1" ref="N44" ca="1">IF(ISERROR(INDIRECT("'"&amp;B44&amp;"'!$k$10")), "-", INDIRECT("'"&amp;B44&amp;"'!$k$10"))</f>
        <v>0</v>
      </c>
    </row>
    <row r="45" spans="2:14" ht="25.5" customHeight="1" x14ac:dyDescent="0.15">
      <c r="B45" s="107" t="s">
        <v>266</v>
      </c>
      <c r="C45" s="115"/>
      <c r="D45" s="116" cm="1">
        <f t="array" aca="1" ref="D45" ca="1">IF(ISERROR(INDIRECT("'"&amp;B45&amp;"'!$C$7")), "-", INDIRECT("'"&amp;B45&amp;"'!$C$7"))</f>
        <v>0</v>
      </c>
      <c r="E45" s="117"/>
      <c r="F45" s="117"/>
      <c r="G45" s="118"/>
      <c r="H45" s="50" t="str" cm="1">
        <f t="array" aca="1" ref="H45" ca="1">IF(ISERROR(INDIRECT("'"&amp;B45&amp;"'!$H$10")), "-", INDIRECT("'"&amp;B45&amp;"'!$H$10"))</f>
        <v>MID</v>
      </c>
      <c r="I45" s="24" cm="1">
        <f t="array" aca="1" ref="I45" ca="1">IF(ISERROR(INDIRECT("'"&amp;B45&amp;"'!$N$10")), "-", INDIRECT("'"&amp;B45&amp;"'!$N$10"))</f>
        <v>5</v>
      </c>
      <c r="J45" s="26" t="str" cm="1">
        <f t="array" aca="1" ref="J45" ca="1">IF(ISERROR(INDIRECT("'"&amp;B45&amp;"'!$O$10")), "-", INDIRECT("'"&amp;B45&amp;"'!$O$10"))</f>
        <v>Hour/s</v>
      </c>
      <c r="K45" s="50" cm="1">
        <f t="array" aca="1" ref="K45" ca="1">IF(ISERROR(INDIRECT("'"&amp;B45&amp;"'!$D$10")), "-", INDIRECT("'"&amp;B45&amp;"'!$D$10"))</f>
        <v>0</v>
      </c>
      <c r="L45" s="50" cm="1">
        <f t="array" aca="1" ref="L45" ca="1">IF(ISERROR(INDIRECT("'"&amp;B45&amp;"'!$E$10")), "-", INDIRECT("'"&amp;B45&amp;"'!$E$10"))</f>
        <v>0</v>
      </c>
      <c r="M45" s="73" t="str" cm="1">
        <f t="array" aca="1" ref="M45" ca="1">IF(ISERROR(INDIRECT("'"&amp;B45&amp;"'!$D$37")), "-", INDIRECT("'"&amp;B45&amp;"'!$D$37"))</f>
        <v>Social media</v>
      </c>
      <c r="N45" s="50" cm="1">
        <f t="array" aca="1" ref="N45" ca="1">IF(ISERROR(INDIRECT("'"&amp;B45&amp;"'!$k$10")), "-", INDIRECT("'"&amp;B45&amp;"'!$k$10"))</f>
        <v>0</v>
      </c>
    </row>
    <row r="46" spans="2:14" ht="25.5" customHeight="1" x14ac:dyDescent="0.15">
      <c r="B46" s="107" t="s">
        <v>267</v>
      </c>
      <c r="C46" s="115"/>
      <c r="D46" s="116" cm="1">
        <f t="array" aca="1" ref="D46" ca="1">IF(ISERROR(INDIRECT("'"&amp;B46&amp;"'!$C$7")), "-", INDIRECT("'"&amp;B46&amp;"'!$C$7"))</f>
        <v>0</v>
      </c>
      <c r="E46" s="117"/>
      <c r="F46" s="117"/>
      <c r="G46" s="118"/>
      <c r="H46" s="50" t="str" cm="1">
        <f t="array" aca="1" ref="H46" ca="1">IF(ISERROR(INDIRECT("'"&amp;B46&amp;"'!$H$10")), "-", INDIRECT("'"&amp;B46&amp;"'!$H$10"))</f>
        <v>MID</v>
      </c>
      <c r="I46" s="24" cm="1">
        <f t="array" aca="1" ref="I46" ca="1">IF(ISERROR(INDIRECT("'"&amp;B46&amp;"'!$N$10")), "-", INDIRECT("'"&amp;B46&amp;"'!$N$10"))</f>
        <v>0</v>
      </c>
      <c r="J46" s="26" cm="1">
        <f t="array" aca="1" ref="J46" ca="1">IF(ISERROR(INDIRECT("'"&amp;B46&amp;"'!$O$10")), "-", INDIRECT("'"&amp;B46&amp;"'!$O$10"))</f>
        <v>0</v>
      </c>
      <c r="K46" s="50" cm="1">
        <f t="array" aca="1" ref="K46" ca="1">IF(ISERROR(INDIRECT("'"&amp;B46&amp;"'!$D$10")), "-", INDIRECT("'"&amp;B46&amp;"'!$D$10"))</f>
        <v>0</v>
      </c>
      <c r="L46" s="50" cm="1">
        <f t="array" aca="1" ref="L46" ca="1">IF(ISERROR(INDIRECT("'"&amp;B46&amp;"'!$E$10")), "-", INDIRECT("'"&amp;B46&amp;"'!$E$10"))</f>
        <v>0</v>
      </c>
      <c r="M46" s="73" cm="1">
        <f t="array" aca="1" ref="M46" ca="1">IF(ISERROR(INDIRECT("'"&amp;B46&amp;"'!$D$37")), "-", INDIRECT("'"&amp;B46&amp;"'!$D$37"))</f>
        <v>0</v>
      </c>
      <c r="N46" s="50" cm="1">
        <f t="array" aca="1" ref="N46" ca="1">IF(ISERROR(INDIRECT("'"&amp;B46&amp;"'!$k$10")), "-", INDIRECT("'"&amp;B46&amp;"'!$k$10"))</f>
        <v>0</v>
      </c>
    </row>
    <row r="47" spans="2:14" ht="25.5" customHeight="1" x14ac:dyDescent="0.15">
      <c r="B47" s="107" t="s">
        <v>268</v>
      </c>
      <c r="C47" s="115"/>
      <c r="D47" s="116" cm="1">
        <f t="array" aca="1" ref="D47" ca="1">IF(ISERROR(INDIRECT("'"&amp;B47&amp;"'!$C$7")), "-", INDIRECT("'"&amp;B47&amp;"'!$C$7"))</f>
        <v>0</v>
      </c>
      <c r="E47" s="117"/>
      <c r="F47" s="117"/>
      <c r="G47" s="118"/>
      <c r="H47" s="50" t="str" cm="1">
        <f t="array" aca="1" ref="H47" ca="1">IF(ISERROR(INDIRECT("'"&amp;B47&amp;"'!$H$10")), "-", INDIRECT("'"&amp;B47&amp;"'!$H$10"))</f>
        <v>MID</v>
      </c>
      <c r="I47" s="24" cm="1">
        <f t="array" aca="1" ref="I47" ca="1">IF(ISERROR(INDIRECT("'"&amp;B47&amp;"'!$N$10")), "-", INDIRECT("'"&amp;B47&amp;"'!$N$10"))</f>
        <v>0</v>
      </c>
      <c r="J47" s="26" cm="1">
        <f t="array" aca="1" ref="J47" ca="1">IF(ISERROR(INDIRECT("'"&amp;B47&amp;"'!$O$10")), "-", INDIRECT("'"&amp;B47&amp;"'!$O$10"))</f>
        <v>0</v>
      </c>
      <c r="K47" s="50" cm="1">
        <f t="array" aca="1" ref="K47" ca="1">IF(ISERROR(INDIRECT("'"&amp;B47&amp;"'!$D$10")), "-", INDIRECT("'"&amp;B47&amp;"'!$D$10"))</f>
        <v>0</v>
      </c>
      <c r="L47" s="50" cm="1">
        <f t="array" aca="1" ref="L47" ca="1">IF(ISERROR(INDIRECT("'"&amp;B47&amp;"'!$E$10")), "-", INDIRECT("'"&amp;B47&amp;"'!$E$10"))</f>
        <v>0</v>
      </c>
      <c r="M47" s="73" t="str" cm="1">
        <f t="array" aca="1" ref="M47" ca="1">IF(ISERROR(INDIRECT("'"&amp;B47&amp;"'!$D$37")), "-", INDIRECT("'"&amp;B47&amp;"'!$D$37"))</f>
        <v>Guide - English Speaking - 4 hours</v>
      </c>
      <c r="N47" s="50" cm="1">
        <f t="array" aca="1" ref="N47" ca="1">IF(ISERROR(INDIRECT("'"&amp;B47&amp;"'!$k$10")), "-", INDIRECT("'"&amp;B47&amp;"'!$k$10"))</f>
        <v>0</v>
      </c>
    </row>
    <row r="48" spans="2:14" ht="25.5" customHeight="1" x14ac:dyDescent="0.15">
      <c r="B48" s="107"/>
      <c r="C48" s="115"/>
      <c r="D48" s="116" t="str" cm="1">
        <f t="array" aca="1" ref="D48" ca="1">IF(ISERROR(INDIRECT("'"&amp;B48&amp;"'!$C$7")), "-", INDIRECT("'"&amp;B48&amp;"'!$C$7"))</f>
        <v>-</v>
      </c>
      <c r="E48" s="117"/>
      <c r="F48" s="117"/>
      <c r="G48" s="118"/>
      <c r="H48" s="50" t="str" cm="1">
        <f t="array" aca="1" ref="H48" ca="1">IF(ISERROR(INDIRECT("'"&amp;B48&amp;"'!$H$10")), "-", INDIRECT("'"&amp;B48&amp;"'!$H$10"))</f>
        <v>-</v>
      </c>
      <c r="I48" s="24" t="str" cm="1">
        <f t="array" aca="1" ref="I48" ca="1">IF(ISERROR(INDIRECT("'"&amp;B48&amp;"'!$N$10")), "-", INDIRECT("'"&amp;B48&amp;"'!$N$10"))</f>
        <v>-</v>
      </c>
      <c r="J48" s="26" t="str" cm="1">
        <f t="array" aca="1" ref="J48" ca="1">IF(ISERROR(INDIRECT("'"&amp;B48&amp;"'!$O$10")), "-", INDIRECT("'"&amp;B48&amp;"'!$O$10"))</f>
        <v>-</v>
      </c>
      <c r="K48" s="50" t="str" cm="1">
        <f t="array" aca="1" ref="K48" ca="1">IF(ISERROR(INDIRECT("'"&amp;B48&amp;"'!$D$10")), "-", INDIRECT("'"&amp;B48&amp;"'!$D$10"))</f>
        <v>-</v>
      </c>
      <c r="L48" s="50" t="str" cm="1">
        <f t="array" aca="1" ref="L48" ca="1">IF(ISERROR(INDIRECT("'"&amp;B48&amp;"'!$E$10")), "-", INDIRECT("'"&amp;B48&amp;"'!$E$10"))</f>
        <v>-</v>
      </c>
      <c r="M48" s="73" t="str" cm="1">
        <f t="array" aca="1" ref="M48" ca="1">IF(ISERROR(INDIRECT("'"&amp;B48&amp;"'!$D$37")), "-", INDIRECT("'"&amp;B48&amp;"'!$D$37"))</f>
        <v>-</v>
      </c>
      <c r="N48" s="50" t="str" cm="1">
        <f t="array" aca="1" ref="N48" ca="1">IF(ISERROR(INDIRECT("'"&amp;B48&amp;"'!$k$10")), "-", INDIRECT("'"&amp;B48&amp;"'!$k$10"))</f>
        <v>-</v>
      </c>
    </row>
    <row r="49" spans="2:3" x14ac:dyDescent="0.15">
      <c r="B49" s="21"/>
      <c r="C49" s="21"/>
    </row>
  </sheetData>
  <mergeCells count="66">
    <mergeCell ref="K29:L29"/>
    <mergeCell ref="K30:L30"/>
    <mergeCell ref="K31:L31"/>
    <mergeCell ref="M29:N29"/>
    <mergeCell ref="M30:N30"/>
    <mergeCell ref="M31:N31"/>
    <mergeCell ref="B48:C48"/>
    <mergeCell ref="D48:G48"/>
    <mergeCell ref="D39:F39"/>
    <mergeCell ref="D37:F37"/>
    <mergeCell ref="D38:F38"/>
    <mergeCell ref="B46:C46"/>
    <mergeCell ref="D46:G46"/>
    <mergeCell ref="B39:C39"/>
    <mergeCell ref="B38:C38"/>
    <mergeCell ref="B47:C47"/>
    <mergeCell ref="D47:G47"/>
    <mergeCell ref="I43:J43"/>
    <mergeCell ref="B44:C44"/>
    <mergeCell ref="D44:G44"/>
    <mergeCell ref="B45:C45"/>
    <mergeCell ref="D45:G45"/>
    <mergeCell ref="B43:C43"/>
    <mergeCell ref="D43:G43"/>
    <mergeCell ref="B30:C30"/>
    <mergeCell ref="B37:C37"/>
    <mergeCell ref="B31:C31"/>
    <mergeCell ref="D14:G14"/>
    <mergeCell ref="D16:G16"/>
    <mergeCell ref="H30:J30"/>
    <mergeCell ref="H31:J31"/>
    <mergeCell ref="D30:G30"/>
    <mergeCell ref="D29:G29"/>
    <mergeCell ref="D31:G31"/>
    <mergeCell ref="I12:J14"/>
    <mergeCell ref="B29:C29"/>
    <mergeCell ref="B21:C21"/>
    <mergeCell ref="K16:N16"/>
    <mergeCell ref="B12:C12"/>
    <mergeCell ref="D12:G12"/>
    <mergeCell ref="M24:N24"/>
    <mergeCell ref="K24:L24"/>
    <mergeCell ref="B24:C24"/>
    <mergeCell ref="H29:J29"/>
    <mergeCell ref="B16:C16"/>
    <mergeCell ref="D23:G23"/>
    <mergeCell ref="H23:J23"/>
    <mergeCell ref="D24:G24"/>
    <mergeCell ref="H24:J24"/>
    <mergeCell ref="K21:L21"/>
    <mergeCell ref="A1:N5"/>
    <mergeCell ref="B8:C8"/>
    <mergeCell ref="I8:J8"/>
    <mergeCell ref="B22:C22"/>
    <mergeCell ref="B23:C23"/>
    <mergeCell ref="M22:N22"/>
    <mergeCell ref="M23:N23"/>
    <mergeCell ref="K22:L22"/>
    <mergeCell ref="K23:L23"/>
    <mergeCell ref="M21:N21"/>
    <mergeCell ref="B14:C14"/>
    <mergeCell ref="D21:G21"/>
    <mergeCell ref="H21:J21"/>
    <mergeCell ref="D22:G22"/>
    <mergeCell ref="H22:J22"/>
    <mergeCell ref="I16:J16"/>
  </mergeCells>
  <phoneticPr fontId="14" type="noConversion"/>
  <dataValidations count="4">
    <dataValidation type="list" allowBlank="1" showInputMessage="1" showErrorMessage="1" sqref="L14 L12 K8 D8" xr:uid="{49BA3C1E-12AB-47FA-BDFF-60D0FE4A0B4A}">
      <formula1>INDIRECT("Days")</formula1>
    </dataValidation>
    <dataValidation type="list" allowBlank="1" showInputMessage="1" showErrorMessage="1" sqref="M14 M12 L8 E8" xr:uid="{6CF10CB7-7419-418E-8AE4-9CF993C6B446}">
      <formula1>INDIRECT("Months")</formula1>
    </dataValidation>
    <dataValidation type="list" allowBlank="1" showInputMessage="1" showErrorMessage="1" sqref="N14 N12 M8 F8" xr:uid="{A79A7DB5-7CEA-44BF-8507-2AD38E5CEC84}">
      <formula1>INDIRECT("Years")</formula1>
    </dataValidation>
    <dataValidation type="list" allowBlank="1" showInputMessage="1" showErrorMessage="1" sqref="K16:N16" xr:uid="{463AA7DF-9CAD-4408-AF1B-7FEE4D6A127E}">
      <formula1>INDIRECT("Currencies")</formula1>
    </dataValidation>
  </dataValidations>
  <hyperlinks>
    <hyperlink ref="H30" r:id="rId1" xr:uid="{99F37783-44E4-4269-8A33-515C97222A4C}"/>
    <hyperlink ref="B37:C37" location="GUIDE!A1" display="GUIDE" xr:uid="{43A6DAC6-1A5C-4196-A461-5570DFE1D9B1}"/>
    <hyperlink ref="B38:C38" location="TRANSPORT!A1" display="TRANSPORT" xr:uid="{B14A1BC1-8F95-44BB-9B0E-62883ABA9AC1}"/>
    <hyperlink ref="B39:C39" location="TRANSFER!A1" display="TRANSFERT" xr:uid="{95A977A1-3B66-4341-9748-7EC751C593E8}"/>
    <hyperlink ref="B44:C44" location="GLNYC001!A1" display="GLNYC001" xr:uid="{F00A64F2-75BD-4001-BCED-D57B02821AD2}"/>
    <hyperlink ref="B45:C45" location="GLNYC002!A1" display="GLNYC002" xr:uid="{F7B27AE9-69A4-423D-A5CA-E76F7267153A}"/>
    <hyperlink ref="B46:C46" location="OPNYC001!A1" display="OPNYC001" xr:uid="{58413FA6-F27D-49C8-BDC4-E3C019CEC980}"/>
    <hyperlink ref="B47:C47" location="OPNYC002!A1" display="OPNYC002" xr:uid="{F7F7AC0C-4C3E-4CFA-BC3F-A31B9FDA061D}"/>
    <hyperlink ref="H31" r:id="rId2" xr:uid="{D0651A97-FB90-4B46-9C5D-1A4659C2B9E7}"/>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F728-6BBD-4023-B96C-127D6DF6D302}">
  <sheetPr codeName="Feuil5">
    <tabColor rgb="FFA4C4B7"/>
  </sheetPr>
  <dimension ref="A1:P31"/>
  <sheetViews>
    <sheetView topLeftCell="A12" workbookViewId="0">
      <selection activeCell="L1" sqref="L1:O5"/>
    </sheetView>
  </sheetViews>
  <sheetFormatPr baseColWidth="10" defaultRowHeight="13" x14ac:dyDescent="0.15"/>
  <cols>
    <col min="1" max="1" width="5.1640625" customWidth="1"/>
    <col min="2"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6" spans="1:16" x14ac:dyDescent="0.15">
      <c r="A6" s="21"/>
      <c r="B6" s="33"/>
      <c r="C6" s="21"/>
      <c r="D6" s="21"/>
      <c r="E6" s="21"/>
      <c r="F6" s="35"/>
      <c r="G6" s="21"/>
      <c r="H6" s="21"/>
      <c r="I6" s="21"/>
      <c r="J6" s="21"/>
      <c r="K6" s="35"/>
      <c r="L6" s="36"/>
      <c r="M6" s="21"/>
      <c r="N6" s="21"/>
      <c r="O6" s="6"/>
    </row>
    <row r="7" spans="1:16" x14ac:dyDescent="0.15">
      <c r="A7" s="21"/>
      <c r="B7" s="21"/>
      <c r="C7" s="21"/>
      <c r="D7" s="21"/>
      <c r="E7" s="21"/>
      <c r="F7" s="21"/>
      <c r="G7" s="21"/>
      <c r="H7" s="21"/>
      <c r="I7" s="21"/>
      <c r="J7" s="21"/>
      <c r="K7" s="21"/>
      <c r="L7" s="21"/>
      <c r="M7" s="33"/>
      <c r="N7" s="33"/>
    </row>
    <row r="8" spans="1:16" s="3" customFormat="1" ht="14" x14ac:dyDescent="0.15">
      <c r="A8" s="39"/>
      <c r="B8" s="127" t="s">
        <v>208</v>
      </c>
      <c r="C8" s="127"/>
      <c r="D8" s="127"/>
      <c r="E8" s="127"/>
      <c r="F8" s="127"/>
      <c r="G8" s="127"/>
      <c r="H8" s="127"/>
      <c r="I8" s="127"/>
      <c r="J8" s="127"/>
      <c r="K8" s="127"/>
      <c r="L8" s="127"/>
      <c r="M8" s="127"/>
      <c r="N8" s="127"/>
      <c r="O8" s="127"/>
    </row>
    <row r="9" spans="1:16" x14ac:dyDescent="0.15">
      <c r="A9" s="21"/>
      <c r="B9" s="21"/>
      <c r="C9" s="21"/>
      <c r="D9" s="21"/>
      <c r="E9" s="21"/>
      <c r="F9" s="21"/>
      <c r="G9" s="21"/>
      <c r="H9" s="21"/>
      <c r="I9" s="21"/>
      <c r="J9" s="21"/>
      <c r="K9" s="21"/>
      <c r="L9" s="21"/>
      <c r="M9" s="21"/>
      <c r="N9" s="21"/>
    </row>
    <row r="10" spans="1:16" s="3" customFormat="1" ht="25.5" customHeight="1" x14ac:dyDescent="0.15">
      <c r="A10" s="39"/>
      <c r="B10" s="128" t="s">
        <v>77</v>
      </c>
      <c r="C10" s="128"/>
      <c r="D10" s="129" t="s">
        <v>78</v>
      </c>
      <c r="E10" s="129"/>
      <c r="F10" s="129"/>
      <c r="G10" s="129"/>
      <c r="H10" s="129"/>
      <c r="I10" s="129"/>
      <c r="J10" s="40" t="str">
        <f>"Price ("&amp;'MENU TAB'!K16&amp;")"</f>
        <v>Price (EUR)</v>
      </c>
      <c r="K10" s="130" t="s">
        <v>96</v>
      </c>
      <c r="L10" s="130"/>
      <c r="M10" s="130"/>
      <c r="N10" s="130"/>
      <c r="O10" s="130"/>
    </row>
    <row r="11" spans="1:16" s="3" customFormat="1" ht="25.5" customHeight="1" x14ac:dyDescent="0.15">
      <c r="A11" s="39"/>
      <c r="B11" s="131" t="s">
        <v>32</v>
      </c>
      <c r="C11" s="132"/>
      <c r="D11" s="133" t="s">
        <v>178</v>
      </c>
      <c r="E11" s="134"/>
      <c r="F11" s="134"/>
      <c r="G11" s="134"/>
      <c r="H11" s="134"/>
      <c r="I11" s="135"/>
      <c r="J11" s="55" t="s">
        <v>245</v>
      </c>
      <c r="K11" s="136"/>
      <c r="L11" s="136"/>
      <c r="M11" s="136"/>
      <c r="N11" s="136"/>
      <c r="O11" s="136"/>
      <c r="P11" s="3" t="s">
        <v>30</v>
      </c>
    </row>
    <row r="12" spans="1:16" s="3" customFormat="1" ht="25.5" customHeight="1" x14ac:dyDescent="0.15">
      <c r="A12" s="39"/>
      <c r="B12" s="131" t="s">
        <v>32</v>
      </c>
      <c r="C12" s="132"/>
      <c r="D12" s="133" t="s">
        <v>179</v>
      </c>
      <c r="E12" s="134"/>
      <c r="F12" s="134"/>
      <c r="G12" s="134"/>
      <c r="H12" s="134"/>
      <c r="I12" s="135"/>
      <c r="J12" s="55" t="s">
        <v>245</v>
      </c>
      <c r="K12" s="136"/>
      <c r="L12" s="136"/>
      <c r="M12" s="136"/>
      <c r="N12" s="136"/>
      <c r="O12" s="136"/>
    </row>
    <row r="13" spans="1:16" s="3" customFormat="1" ht="25.5" customHeight="1" x14ac:dyDescent="0.15">
      <c r="A13" s="39"/>
      <c r="B13" s="131" t="s">
        <v>32</v>
      </c>
      <c r="C13" s="132"/>
      <c r="D13" s="133" t="s">
        <v>180</v>
      </c>
      <c r="E13" s="134"/>
      <c r="F13" s="134"/>
      <c r="G13" s="134"/>
      <c r="H13" s="134"/>
      <c r="I13" s="135"/>
      <c r="J13" s="55" t="s">
        <v>245</v>
      </c>
      <c r="K13" s="136"/>
      <c r="L13" s="136"/>
      <c r="M13" s="136"/>
      <c r="N13" s="136"/>
      <c r="O13" s="136"/>
    </row>
    <row r="14" spans="1:16" s="3" customFormat="1" ht="25.5" customHeight="1" x14ac:dyDescent="0.15">
      <c r="A14" s="39"/>
      <c r="B14" s="131" t="s">
        <v>32</v>
      </c>
      <c r="C14" s="132"/>
      <c r="D14" s="133" t="s">
        <v>181</v>
      </c>
      <c r="E14" s="134"/>
      <c r="F14" s="134"/>
      <c r="G14" s="134"/>
      <c r="H14" s="134"/>
      <c r="I14" s="135"/>
      <c r="J14" s="55" t="s">
        <v>245</v>
      </c>
      <c r="K14" s="136"/>
      <c r="L14" s="136"/>
      <c r="M14" s="136"/>
      <c r="N14" s="136"/>
      <c r="O14" s="136"/>
    </row>
    <row r="15" spans="1:16" s="3" customFormat="1" ht="25.5" customHeight="1" x14ac:dyDescent="0.15">
      <c r="A15" s="39"/>
      <c r="B15" s="131" t="s">
        <v>32</v>
      </c>
      <c r="C15" s="132"/>
      <c r="D15" s="133" t="s">
        <v>182</v>
      </c>
      <c r="E15" s="134"/>
      <c r="F15" s="134"/>
      <c r="G15" s="134"/>
      <c r="H15" s="134"/>
      <c r="I15" s="135"/>
      <c r="J15" s="55" t="s">
        <v>245</v>
      </c>
      <c r="K15" s="136"/>
      <c r="L15" s="136"/>
      <c r="M15" s="136"/>
      <c r="N15" s="136"/>
      <c r="O15" s="136"/>
    </row>
    <row r="16" spans="1:16" s="3" customFormat="1" ht="25.5" customHeight="1" x14ac:dyDescent="0.15">
      <c r="A16" s="39"/>
      <c r="B16" s="131" t="s">
        <v>32</v>
      </c>
      <c r="C16" s="132"/>
      <c r="D16" s="133" t="s">
        <v>183</v>
      </c>
      <c r="E16" s="134"/>
      <c r="F16" s="134"/>
      <c r="G16" s="134"/>
      <c r="H16" s="134"/>
      <c r="I16" s="135"/>
      <c r="J16" s="55" t="s">
        <v>245</v>
      </c>
      <c r="K16" s="136"/>
      <c r="L16" s="136"/>
      <c r="M16" s="136"/>
      <c r="N16" s="136"/>
      <c r="O16" s="136"/>
    </row>
    <row r="17" spans="1:15" s="3" customFormat="1" ht="25.5" customHeight="1" x14ac:dyDescent="0.15">
      <c r="A17" s="39"/>
      <c r="B17" s="131" t="s">
        <v>32</v>
      </c>
      <c r="C17" s="132"/>
      <c r="D17" s="133" t="s">
        <v>184</v>
      </c>
      <c r="E17" s="134"/>
      <c r="F17" s="134"/>
      <c r="G17" s="134"/>
      <c r="H17" s="134"/>
      <c r="I17" s="135"/>
      <c r="J17" s="55" t="s">
        <v>245</v>
      </c>
      <c r="K17" s="136"/>
      <c r="L17" s="136"/>
      <c r="M17" s="136"/>
      <c r="N17" s="136"/>
      <c r="O17" s="136"/>
    </row>
    <row r="18" spans="1:15" s="3" customFormat="1" ht="25.5" customHeight="1" x14ac:dyDescent="0.15">
      <c r="A18" s="39"/>
      <c r="B18" s="131" t="s">
        <v>32</v>
      </c>
      <c r="C18" s="132"/>
      <c r="D18" s="133" t="s">
        <v>185</v>
      </c>
      <c r="E18" s="134"/>
      <c r="F18" s="134"/>
      <c r="G18" s="134"/>
      <c r="H18" s="134"/>
      <c r="I18" s="135"/>
      <c r="J18" s="55" t="s">
        <v>245</v>
      </c>
      <c r="K18" s="136"/>
      <c r="L18" s="136"/>
      <c r="M18" s="136"/>
      <c r="N18" s="136"/>
      <c r="O18" s="136"/>
    </row>
    <row r="19" spans="1:15" s="3" customFormat="1" ht="25.5" customHeight="1" x14ac:dyDescent="0.15">
      <c r="A19" s="39"/>
      <c r="B19" s="131" t="s">
        <v>32</v>
      </c>
      <c r="C19" s="132"/>
      <c r="D19" s="133" t="s">
        <v>186</v>
      </c>
      <c r="E19" s="134"/>
      <c r="F19" s="134"/>
      <c r="G19" s="134"/>
      <c r="H19" s="134"/>
      <c r="I19" s="135"/>
      <c r="J19" s="55" t="s">
        <v>245</v>
      </c>
      <c r="K19" s="136"/>
      <c r="L19" s="136"/>
      <c r="M19" s="136"/>
      <c r="N19" s="136"/>
      <c r="O19" s="136"/>
    </row>
    <row r="20" spans="1:15" s="3" customFormat="1" ht="25.5" customHeight="1" x14ac:dyDescent="0.15">
      <c r="A20" s="39"/>
      <c r="B20" s="131" t="s">
        <v>32</v>
      </c>
      <c r="C20" s="132"/>
      <c r="D20" s="133" t="s">
        <v>187</v>
      </c>
      <c r="E20" s="134"/>
      <c r="F20" s="134"/>
      <c r="G20" s="134"/>
      <c r="H20" s="134"/>
      <c r="I20" s="135"/>
      <c r="J20" s="55" t="s">
        <v>245</v>
      </c>
      <c r="K20" s="136"/>
      <c r="L20" s="136"/>
      <c r="M20" s="136"/>
      <c r="N20" s="136"/>
      <c r="O20" s="136"/>
    </row>
    <row r="21" spans="1:15" s="3" customFormat="1" ht="25.5" customHeight="1" x14ac:dyDescent="0.15">
      <c r="A21" s="39"/>
      <c r="B21" s="131" t="s">
        <v>32</v>
      </c>
      <c r="C21" s="132"/>
      <c r="D21" s="133" t="s">
        <v>188</v>
      </c>
      <c r="E21" s="134"/>
      <c r="F21" s="134"/>
      <c r="G21" s="134"/>
      <c r="H21" s="134"/>
      <c r="I21" s="135"/>
      <c r="J21" s="55" t="s">
        <v>245</v>
      </c>
      <c r="K21" s="136"/>
      <c r="L21" s="136"/>
      <c r="M21" s="136"/>
      <c r="N21" s="136"/>
      <c r="O21" s="136"/>
    </row>
    <row r="22" spans="1:15" s="3" customFormat="1" ht="25.5" customHeight="1" x14ac:dyDescent="0.15">
      <c r="A22" s="39"/>
      <c r="B22" s="131" t="s">
        <v>32</v>
      </c>
      <c r="C22" s="132"/>
      <c r="D22" s="133" t="s">
        <v>190</v>
      </c>
      <c r="E22" s="134"/>
      <c r="F22" s="134"/>
      <c r="G22" s="134"/>
      <c r="H22" s="134"/>
      <c r="I22" s="135"/>
      <c r="J22" s="55" t="s">
        <v>245</v>
      </c>
      <c r="K22" s="136"/>
      <c r="L22" s="136"/>
      <c r="M22" s="136"/>
      <c r="N22" s="136"/>
      <c r="O22" s="136"/>
    </row>
    <row r="23" spans="1:15" s="3" customFormat="1" ht="25.5" customHeight="1" x14ac:dyDescent="0.15">
      <c r="A23" s="39"/>
      <c r="B23" s="131" t="s">
        <v>32</v>
      </c>
      <c r="C23" s="132"/>
      <c r="D23" s="133" t="s">
        <v>189</v>
      </c>
      <c r="E23" s="134"/>
      <c r="F23" s="134"/>
      <c r="G23" s="134"/>
      <c r="H23" s="134"/>
      <c r="I23" s="135"/>
      <c r="J23" s="55" t="s">
        <v>245</v>
      </c>
      <c r="K23" s="136"/>
      <c r="L23" s="136"/>
      <c r="M23" s="136"/>
      <c r="N23" s="136"/>
      <c r="O23" s="136"/>
    </row>
    <row r="24" spans="1:15" s="3" customFormat="1" ht="25.5" customHeight="1" x14ac:dyDescent="0.15">
      <c r="A24" s="39"/>
      <c r="B24" s="131" t="s">
        <v>32</v>
      </c>
      <c r="C24" s="132"/>
      <c r="D24" s="133" t="s">
        <v>190</v>
      </c>
      <c r="E24" s="134"/>
      <c r="F24" s="134"/>
      <c r="G24" s="134"/>
      <c r="H24" s="134"/>
      <c r="I24" s="135"/>
      <c r="J24" s="55" t="s">
        <v>245</v>
      </c>
      <c r="K24" s="136"/>
      <c r="L24" s="136"/>
      <c r="M24" s="136"/>
      <c r="N24" s="136"/>
      <c r="O24" s="136"/>
    </row>
    <row r="25" spans="1:15" s="3" customFormat="1" ht="25.5" customHeight="1" x14ac:dyDescent="0.15">
      <c r="A25" s="39"/>
      <c r="B25" s="131" t="s">
        <v>32</v>
      </c>
      <c r="C25" s="132"/>
      <c r="D25" s="133" t="s">
        <v>191</v>
      </c>
      <c r="E25" s="134"/>
      <c r="F25" s="134"/>
      <c r="G25" s="134"/>
      <c r="H25" s="134"/>
      <c r="I25" s="135"/>
      <c r="J25" s="55" t="s">
        <v>245</v>
      </c>
      <c r="K25" s="136"/>
      <c r="L25" s="136"/>
      <c r="M25" s="136"/>
      <c r="N25" s="136"/>
      <c r="O25" s="136"/>
    </row>
    <row r="26" spans="1:15" s="3" customFormat="1" ht="25.5" customHeight="1" x14ac:dyDescent="0.15">
      <c r="A26" s="39"/>
      <c r="B26" s="131" t="s">
        <v>32</v>
      </c>
      <c r="C26" s="132"/>
      <c r="D26" s="133" t="s">
        <v>192</v>
      </c>
      <c r="E26" s="134"/>
      <c r="F26" s="134"/>
      <c r="G26" s="134"/>
      <c r="H26" s="134"/>
      <c r="I26" s="135"/>
      <c r="J26" s="55" t="s">
        <v>245</v>
      </c>
      <c r="K26" s="136"/>
      <c r="L26" s="136"/>
      <c r="M26" s="136"/>
      <c r="N26" s="136"/>
      <c r="O26" s="136"/>
    </row>
    <row r="27" spans="1:15" s="3" customFormat="1" ht="25.5" customHeight="1" x14ac:dyDescent="0.15">
      <c r="A27" s="39"/>
      <c r="B27" s="131" t="s">
        <v>32</v>
      </c>
      <c r="C27" s="132"/>
      <c r="D27" s="133" t="s">
        <v>49</v>
      </c>
      <c r="E27" s="134"/>
      <c r="F27" s="134"/>
      <c r="G27" s="134"/>
      <c r="H27" s="134"/>
      <c r="I27" s="135"/>
      <c r="J27" s="55" t="s">
        <v>245</v>
      </c>
      <c r="K27" s="136"/>
      <c r="L27" s="136"/>
      <c r="M27" s="136"/>
      <c r="N27" s="136"/>
      <c r="O27" s="136"/>
    </row>
    <row r="28" spans="1:15" s="3" customFormat="1" ht="25.5" customHeight="1" x14ac:dyDescent="0.15">
      <c r="A28" s="39"/>
      <c r="B28" s="131" t="s">
        <v>32</v>
      </c>
      <c r="C28" s="132"/>
      <c r="D28" s="133" t="s">
        <v>177</v>
      </c>
      <c r="E28" s="134"/>
      <c r="F28" s="134"/>
      <c r="G28" s="134"/>
      <c r="H28" s="134"/>
      <c r="I28" s="135"/>
      <c r="J28" s="55" t="s">
        <v>245</v>
      </c>
      <c r="K28" s="137"/>
      <c r="L28" s="138"/>
      <c r="M28" s="138"/>
      <c r="N28" s="138"/>
      <c r="O28" s="139"/>
    </row>
    <row r="29" spans="1:15" s="3" customFormat="1" ht="25.5" customHeight="1" x14ac:dyDescent="0.15">
      <c r="A29" s="39"/>
      <c r="B29" s="131" t="s">
        <v>194</v>
      </c>
      <c r="C29" s="132"/>
      <c r="D29" s="133" t="s">
        <v>237</v>
      </c>
      <c r="E29" s="134"/>
      <c r="F29" s="134"/>
      <c r="G29" s="134"/>
      <c r="H29" s="134"/>
      <c r="I29" s="135"/>
      <c r="J29" s="55" t="s">
        <v>245</v>
      </c>
      <c r="K29" s="136"/>
      <c r="L29" s="136"/>
      <c r="M29" s="136"/>
      <c r="N29" s="136"/>
      <c r="O29" s="136"/>
    </row>
    <row r="30" spans="1:15" s="3" customFormat="1" ht="25.5" customHeight="1" x14ac:dyDescent="0.15">
      <c r="A30" s="39"/>
      <c r="B30" s="131" t="s">
        <v>194</v>
      </c>
      <c r="C30" s="132"/>
      <c r="D30" s="133" t="s">
        <v>237</v>
      </c>
      <c r="E30" s="134"/>
      <c r="F30" s="134"/>
      <c r="G30" s="134"/>
      <c r="H30" s="134"/>
      <c r="I30" s="135"/>
      <c r="J30" s="55" t="s">
        <v>245</v>
      </c>
      <c r="K30" s="136"/>
      <c r="L30" s="136"/>
      <c r="M30" s="136"/>
      <c r="N30" s="136"/>
      <c r="O30" s="136"/>
    </row>
    <row r="31" spans="1:15" s="3" customFormat="1" ht="25.5" customHeight="1" x14ac:dyDescent="0.15">
      <c r="A31" s="39"/>
      <c r="B31" s="131" t="s">
        <v>194</v>
      </c>
      <c r="C31" s="132"/>
      <c r="D31" s="133" t="s">
        <v>237</v>
      </c>
      <c r="E31" s="134"/>
      <c r="F31" s="134"/>
      <c r="G31" s="134"/>
      <c r="H31" s="134"/>
      <c r="I31" s="135"/>
      <c r="J31" s="55" t="s">
        <v>245</v>
      </c>
      <c r="K31" s="136"/>
      <c r="L31" s="136"/>
      <c r="M31" s="136"/>
      <c r="N31" s="136"/>
      <c r="O31" s="136"/>
    </row>
  </sheetData>
  <sheetProtection algorithmName="SHA-512" hashValue="kc8qsXHRIf0341XgtHxjdWgNnNG5z1QUCoEpmbMn3XkbHXHAjvP8BdvvjfvWqzTVdeTpPtqsrn395mYMK1c7/g==" saltValue="qfWJFd82Sq4HEqaSk3sn8A==" spinCount="100000" sheet="1" objects="1" scenarios="1"/>
  <mergeCells count="70">
    <mergeCell ref="B31:C31"/>
    <mergeCell ref="D31:I31"/>
    <mergeCell ref="K31:O31"/>
    <mergeCell ref="B29:C29"/>
    <mergeCell ref="D29:I29"/>
    <mergeCell ref="K29:O29"/>
    <mergeCell ref="B30:C30"/>
    <mergeCell ref="D30:I30"/>
    <mergeCell ref="K30:O30"/>
    <mergeCell ref="B27:C27"/>
    <mergeCell ref="D27:I27"/>
    <mergeCell ref="K27:O27"/>
    <mergeCell ref="B28:C28"/>
    <mergeCell ref="D28:I28"/>
    <mergeCell ref="K28:O28"/>
    <mergeCell ref="B25:C25"/>
    <mergeCell ref="D25:I25"/>
    <mergeCell ref="K25:O25"/>
    <mergeCell ref="B26:C26"/>
    <mergeCell ref="D26:I26"/>
    <mergeCell ref="K26:O26"/>
    <mergeCell ref="B23:C23"/>
    <mergeCell ref="D23:I23"/>
    <mergeCell ref="K23:O23"/>
    <mergeCell ref="B24:C24"/>
    <mergeCell ref="D24:I24"/>
    <mergeCell ref="K24:O24"/>
    <mergeCell ref="B21:C21"/>
    <mergeCell ref="D21:I21"/>
    <mergeCell ref="K21:O21"/>
    <mergeCell ref="B22:C22"/>
    <mergeCell ref="D22:I22"/>
    <mergeCell ref="K22:O22"/>
    <mergeCell ref="B19:C19"/>
    <mergeCell ref="D19:I19"/>
    <mergeCell ref="K19:O19"/>
    <mergeCell ref="B20:C20"/>
    <mergeCell ref="D20:I20"/>
    <mergeCell ref="K20:O20"/>
    <mergeCell ref="B17:C17"/>
    <mergeCell ref="D17:I17"/>
    <mergeCell ref="K17:O17"/>
    <mergeCell ref="B18:C18"/>
    <mergeCell ref="D18:I18"/>
    <mergeCell ref="K18:O18"/>
    <mergeCell ref="B15:C15"/>
    <mergeCell ref="D15:I15"/>
    <mergeCell ref="K15:O15"/>
    <mergeCell ref="B16:C16"/>
    <mergeCell ref="D16:I16"/>
    <mergeCell ref="K16:O16"/>
    <mergeCell ref="B13:C13"/>
    <mergeCell ref="D13:I13"/>
    <mergeCell ref="K13:O13"/>
    <mergeCell ref="B14:C14"/>
    <mergeCell ref="D14:I14"/>
    <mergeCell ref="K14:O14"/>
    <mergeCell ref="B11:C11"/>
    <mergeCell ref="D11:I11"/>
    <mergeCell ref="K11:O11"/>
    <mergeCell ref="B12:C12"/>
    <mergeCell ref="D12:I12"/>
    <mergeCell ref="K12:O12"/>
    <mergeCell ref="L1:O5"/>
    <mergeCell ref="G2:H2"/>
    <mergeCell ref="G4:H4"/>
    <mergeCell ref="B8:O8"/>
    <mergeCell ref="B10:C10"/>
    <mergeCell ref="D10:I10"/>
    <mergeCell ref="K10:O10"/>
  </mergeCells>
  <dataValidations count="2">
    <dataValidation type="list" allowBlank="1" showInputMessage="1" showErrorMessage="1" sqref="D11:D31" xr:uid="{8438A6D5-43A8-4817-85E3-5A9923B5C043}">
      <formula1>INDIRECT("Item_"&amp;VLOOKUP($B11,INDIRECT("Item_Family_Link"),2,FALSE)&amp;"")</formula1>
    </dataValidation>
    <dataValidation type="list" allowBlank="1" showInputMessage="1" showErrorMessage="1" sqref="B11:C31" xr:uid="{1708FD5F-64C4-4821-B575-F8205CD17355}">
      <formula1>INDIRECT("Item_Family")</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2369-C495-4AB4-A195-1148E8E5974D}">
  <sheetPr codeName="Feuil6">
    <tabColor rgb="FFA4C4B7"/>
  </sheetPr>
  <dimension ref="A1:P43"/>
  <sheetViews>
    <sheetView showGridLines="0" workbookViewId="0">
      <selection activeCell="D1" sqref="D1:J1048576"/>
    </sheetView>
  </sheetViews>
  <sheetFormatPr baseColWidth="10" defaultRowHeight="13" x14ac:dyDescent="0.15"/>
  <cols>
    <col min="1" max="1" width="5.1640625" customWidth="1"/>
    <col min="2"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6" spans="1:16" x14ac:dyDescent="0.15">
      <c r="A6" s="21"/>
      <c r="B6" s="21"/>
      <c r="C6" s="21"/>
      <c r="D6" s="21"/>
      <c r="E6" s="21"/>
      <c r="F6" s="21"/>
      <c r="G6" s="21"/>
      <c r="H6" s="21"/>
      <c r="I6" s="21"/>
      <c r="J6" s="21"/>
      <c r="K6" s="21"/>
      <c r="L6" s="21"/>
      <c r="M6" s="33"/>
      <c r="N6" s="33"/>
    </row>
    <row r="7" spans="1:16" x14ac:dyDescent="0.15">
      <c r="A7" s="21"/>
      <c r="B7" s="21"/>
      <c r="C7" s="21"/>
      <c r="D7" s="21"/>
      <c r="E7" s="21"/>
      <c r="F7" s="21"/>
      <c r="G7" s="21"/>
      <c r="H7" s="21"/>
      <c r="I7" s="21"/>
      <c r="J7" s="21"/>
      <c r="K7" s="21"/>
      <c r="L7" s="21"/>
      <c r="M7" s="33"/>
      <c r="N7" s="33"/>
    </row>
    <row r="8" spans="1:16" s="3" customFormat="1" ht="14" x14ac:dyDescent="0.15">
      <c r="A8" s="39"/>
      <c r="B8" s="127" t="s">
        <v>208</v>
      </c>
      <c r="C8" s="127"/>
      <c r="D8" s="127"/>
      <c r="E8" s="127"/>
      <c r="F8" s="127"/>
      <c r="G8" s="127"/>
      <c r="H8" s="127"/>
      <c r="I8" s="127"/>
      <c r="J8" s="127"/>
      <c r="K8" s="127"/>
      <c r="L8" s="127"/>
      <c r="M8" s="127"/>
      <c r="N8" s="127"/>
      <c r="O8" s="127"/>
    </row>
    <row r="9" spans="1:16" x14ac:dyDescent="0.15">
      <c r="A9" s="21"/>
      <c r="B9" s="21"/>
      <c r="C9" s="21"/>
      <c r="D9" s="21"/>
      <c r="E9" s="21"/>
      <c r="F9" s="21"/>
      <c r="G9" s="21"/>
      <c r="H9" s="21"/>
      <c r="I9" s="21"/>
      <c r="J9" s="21"/>
      <c r="K9" s="21"/>
      <c r="L9" s="21"/>
      <c r="M9" s="21"/>
      <c r="N9" s="21"/>
    </row>
    <row r="10" spans="1:16" s="3" customFormat="1" ht="25.5" customHeight="1" x14ac:dyDescent="0.15">
      <c r="A10" s="39"/>
      <c r="B10" s="128" t="s">
        <v>77</v>
      </c>
      <c r="C10" s="128"/>
      <c r="D10" s="129" t="s">
        <v>78</v>
      </c>
      <c r="E10" s="129"/>
      <c r="F10" s="129"/>
      <c r="G10" s="129"/>
      <c r="I10" s="51" t="s">
        <v>209</v>
      </c>
      <c r="J10" s="40" t="str">
        <f>"Price ("&amp;'MENU TAB'!K16&amp;")"</f>
        <v>Price (EUR)</v>
      </c>
      <c r="K10" s="130" t="s">
        <v>96</v>
      </c>
      <c r="L10" s="130"/>
      <c r="M10" s="130"/>
      <c r="N10" s="130"/>
      <c r="O10" s="130"/>
    </row>
    <row r="11" spans="1:16" s="3" customFormat="1" ht="25.5" customHeight="1" x14ac:dyDescent="0.15">
      <c r="A11" s="39"/>
      <c r="B11" s="131" t="s">
        <v>151</v>
      </c>
      <c r="C11" s="132"/>
      <c r="D11" s="140" t="s">
        <v>152</v>
      </c>
      <c r="E11" s="141"/>
      <c r="F11" s="141"/>
      <c r="G11" s="141"/>
      <c r="H11" s="142"/>
      <c r="I11" s="55" t="s">
        <v>245</v>
      </c>
      <c r="J11" s="55" t="s">
        <v>245</v>
      </c>
      <c r="K11" s="136"/>
      <c r="L11" s="136"/>
      <c r="M11" s="136"/>
      <c r="N11" s="136"/>
      <c r="O11" s="136"/>
      <c r="P11" s="3" t="s">
        <v>30</v>
      </c>
    </row>
    <row r="12" spans="1:16" s="3" customFormat="1" ht="25.5" customHeight="1" x14ac:dyDescent="0.15">
      <c r="A12" s="39"/>
      <c r="B12" s="131" t="s">
        <v>151</v>
      </c>
      <c r="C12" s="132"/>
      <c r="D12" s="140" t="s">
        <v>154</v>
      </c>
      <c r="E12" s="141"/>
      <c r="F12" s="141"/>
      <c r="G12" s="141"/>
      <c r="H12" s="142"/>
      <c r="I12" s="55" t="s">
        <v>245</v>
      </c>
      <c r="J12" s="55" t="s">
        <v>245</v>
      </c>
      <c r="K12" s="136"/>
      <c r="L12" s="136"/>
      <c r="M12" s="136"/>
      <c r="N12" s="136"/>
      <c r="O12" s="136"/>
    </row>
    <row r="13" spans="1:16" s="3" customFormat="1" ht="25.5" customHeight="1" x14ac:dyDescent="0.15">
      <c r="A13" s="39"/>
      <c r="B13" s="131" t="s">
        <v>151</v>
      </c>
      <c r="C13" s="132"/>
      <c r="D13" s="140" t="s">
        <v>153</v>
      </c>
      <c r="E13" s="141"/>
      <c r="F13" s="141"/>
      <c r="G13" s="141"/>
      <c r="H13" s="142"/>
      <c r="I13" s="55" t="s">
        <v>245</v>
      </c>
      <c r="J13" s="55" t="s">
        <v>245</v>
      </c>
      <c r="K13" s="136"/>
      <c r="L13" s="136"/>
      <c r="M13" s="136"/>
      <c r="N13" s="136"/>
      <c r="O13" s="136"/>
    </row>
    <row r="14" spans="1:16" s="3" customFormat="1" ht="25.5" customHeight="1" x14ac:dyDescent="0.15">
      <c r="A14" s="39"/>
      <c r="B14" s="131" t="s">
        <v>151</v>
      </c>
      <c r="C14" s="132"/>
      <c r="D14" s="140" t="s">
        <v>155</v>
      </c>
      <c r="E14" s="141"/>
      <c r="F14" s="141"/>
      <c r="G14" s="141"/>
      <c r="H14" s="142"/>
      <c r="I14" s="55" t="s">
        <v>245</v>
      </c>
      <c r="J14" s="55" t="s">
        <v>245</v>
      </c>
      <c r="K14" s="136"/>
      <c r="L14" s="136"/>
      <c r="M14" s="136"/>
      <c r="N14" s="136"/>
      <c r="O14" s="136"/>
    </row>
    <row r="15" spans="1:16" s="3" customFormat="1" ht="25.5" customHeight="1" x14ac:dyDescent="0.15">
      <c r="A15" s="39"/>
      <c r="B15" s="131" t="s">
        <v>151</v>
      </c>
      <c r="C15" s="132"/>
      <c r="D15" s="140" t="s">
        <v>156</v>
      </c>
      <c r="E15" s="141"/>
      <c r="F15" s="141"/>
      <c r="G15" s="141"/>
      <c r="H15" s="142"/>
      <c r="I15" s="55" t="s">
        <v>245</v>
      </c>
      <c r="J15" s="55" t="s">
        <v>245</v>
      </c>
      <c r="K15" s="136"/>
      <c r="L15" s="136"/>
      <c r="M15" s="136"/>
      <c r="N15" s="136"/>
      <c r="O15" s="136"/>
    </row>
    <row r="16" spans="1:16" s="3" customFormat="1" ht="25.5" customHeight="1" x14ac:dyDescent="0.15">
      <c r="A16" s="39"/>
      <c r="B16" s="131" t="s">
        <v>151</v>
      </c>
      <c r="C16" s="132"/>
      <c r="D16" s="140" t="s">
        <v>157</v>
      </c>
      <c r="E16" s="141"/>
      <c r="F16" s="141"/>
      <c r="G16" s="141"/>
      <c r="H16" s="142"/>
      <c r="I16" s="55" t="s">
        <v>245</v>
      </c>
      <c r="J16" s="55" t="s">
        <v>245</v>
      </c>
      <c r="K16" s="136"/>
      <c r="L16" s="136"/>
      <c r="M16" s="136"/>
      <c r="N16" s="136"/>
      <c r="O16" s="136"/>
    </row>
    <row r="17" spans="1:15" s="3" customFormat="1" ht="25.5" customHeight="1" x14ac:dyDescent="0.15">
      <c r="A17" s="39"/>
      <c r="B17" s="131" t="s">
        <v>151</v>
      </c>
      <c r="C17" s="132"/>
      <c r="D17" s="140" t="s">
        <v>158</v>
      </c>
      <c r="E17" s="141"/>
      <c r="F17" s="141"/>
      <c r="G17" s="141"/>
      <c r="H17" s="142"/>
      <c r="I17" s="55" t="s">
        <v>245</v>
      </c>
      <c r="J17" s="55" t="s">
        <v>245</v>
      </c>
      <c r="K17" s="136"/>
      <c r="L17" s="136"/>
      <c r="M17" s="136"/>
      <c r="N17" s="136"/>
      <c r="O17" s="136"/>
    </row>
    <row r="18" spans="1:15" s="3" customFormat="1" ht="25.5" customHeight="1" x14ac:dyDescent="0.15">
      <c r="A18" s="39"/>
      <c r="B18" s="131" t="s">
        <v>151</v>
      </c>
      <c r="C18" s="132"/>
      <c r="D18" s="140" t="s">
        <v>159</v>
      </c>
      <c r="E18" s="141"/>
      <c r="F18" s="141"/>
      <c r="G18" s="141"/>
      <c r="H18" s="142"/>
      <c r="I18" s="55" t="s">
        <v>245</v>
      </c>
      <c r="J18" s="55" t="s">
        <v>245</v>
      </c>
      <c r="K18" s="136"/>
      <c r="L18" s="136"/>
      <c r="M18" s="136"/>
      <c r="N18" s="136"/>
      <c r="O18" s="136"/>
    </row>
    <row r="19" spans="1:15" s="3" customFormat="1" ht="25.5" customHeight="1" x14ac:dyDescent="0.15">
      <c r="A19" s="39"/>
      <c r="B19" s="131" t="s">
        <v>151</v>
      </c>
      <c r="C19" s="132"/>
      <c r="D19" s="140" t="s">
        <v>160</v>
      </c>
      <c r="E19" s="141"/>
      <c r="F19" s="141"/>
      <c r="G19" s="141"/>
      <c r="H19" s="142"/>
      <c r="I19" s="55" t="s">
        <v>245</v>
      </c>
      <c r="J19" s="55" t="s">
        <v>245</v>
      </c>
      <c r="K19" s="136"/>
      <c r="L19" s="136"/>
      <c r="M19" s="136"/>
      <c r="N19" s="136"/>
      <c r="O19" s="136"/>
    </row>
    <row r="20" spans="1:15" s="3" customFormat="1" ht="25.5" customHeight="1" x14ac:dyDescent="0.15">
      <c r="A20" s="39"/>
      <c r="B20" s="131" t="s">
        <v>151</v>
      </c>
      <c r="C20" s="132"/>
      <c r="D20" s="140" t="s">
        <v>161</v>
      </c>
      <c r="E20" s="141"/>
      <c r="F20" s="141"/>
      <c r="G20" s="141"/>
      <c r="H20" s="142"/>
      <c r="I20" s="55" t="s">
        <v>245</v>
      </c>
      <c r="J20" s="55" t="s">
        <v>245</v>
      </c>
      <c r="K20" s="136"/>
      <c r="L20" s="136"/>
      <c r="M20" s="136"/>
      <c r="N20" s="136"/>
      <c r="O20" s="136"/>
    </row>
    <row r="21" spans="1:15" s="3" customFormat="1" ht="25.5" customHeight="1" x14ac:dyDescent="0.15">
      <c r="A21" s="39"/>
      <c r="B21" s="131" t="s">
        <v>151</v>
      </c>
      <c r="C21" s="132"/>
      <c r="D21" s="140" t="s">
        <v>162</v>
      </c>
      <c r="E21" s="141"/>
      <c r="F21" s="141"/>
      <c r="G21" s="141"/>
      <c r="H21" s="142"/>
      <c r="I21" s="55" t="s">
        <v>245</v>
      </c>
      <c r="J21" s="55" t="s">
        <v>245</v>
      </c>
      <c r="K21" s="136"/>
      <c r="L21" s="136"/>
      <c r="M21" s="136"/>
      <c r="N21" s="136"/>
      <c r="O21" s="136"/>
    </row>
    <row r="22" spans="1:15" s="3" customFormat="1" ht="25.5" customHeight="1" x14ac:dyDescent="0.15">
      <c r="A22" s="39"/>
      <c r="B22" s="131" t="s">
        <v>151</v>
      </c>
      <c r="C22" s="132"/>
      <c r="D22" s="140" t="s">
        <v>163</v>
      </c>
      <c r="E22" s="141"/>
      <c r="F22" s="141"/>
      <c r="G22" s="141"/>
      <c r="H22" s="142"/>
      <c r="I22" s="55" t="s">
        <v>245</v>
      </c>
      <c r="J22" s="55" t="s">
        <v>245</v>
      </c>
      <c r="K22" s="136"/>
      <c r="L22" s="136"/>
      <c r="M22" s="136"/>
      <c r="N22" s="136"/>
      <c r="O22" s="136"/>
    </row>
    <row r="23" spans="1:15" s="3" customFormat="1" ht="25.5" customHeight="1" x14ac:dyDescent="0.15">
      <c r="A23" s="39"/>
      <c r="B23" s="131" t="s">
        <v>151</v>
      </c>
      <c r="C23" s="132"/>
      <c r="D23" s="140" t="s">
        <v>164</v>
      </c>
      <c r="E23" s="141"/>
      <c r="F23" s="141"/>
      <c r="G23" s="141"/>
      <c r="H23" s="142"/>
      <c r="I23" s="55" t="s">
        <v>245</v>
      </c>
      <c r="J23" s="55" t="s">
        <v>245</v>
      </c>
      <c r="K23" s="136"/>
      <c r="L23" s="136"/>
      <c r="M23" s="136"/>
      <c r="N23" s="136"/>
      <c r="O23" s="136"/>
    </row>
    <row r="24" spans="1:15" s="3" customFormat="1" ht="25.5" customHeight="1" x14ac:dyDescent="0.15">
      <c r="A24" s="39"/>
      <c r="B24" s="131" t="s">
        <v>151</v>
      </c>
      <c r="C24" s="132"/>
      <c r="D24" s="140" t="s">
        <v>165</v>
      </c>
      <c r="E24" s="141"/>
      <c r="F24" s="141"/>
      <c r="G24" s="141"/>
      <c r="H24" s="142"/>
      <c r="I24" s="55" t="s">
        <v>245</v>
      </c>
      <c r="J24" s="55" t="s">
        <v>245</v>
      </c>
      <c r="K24" s="136"/>
      <c r="L24" s="136"/>
      <c r="M24" s="136"/>
      <c r="N24" s="136"/>
      <c r="O24" s="136"/>
    </row>
    <row r="25" spans="1:15" s="3" customFormat="1" ht="25.5" customHeight="1" x14ac:dyDescent="0.15">
      <c r="A25" s="39"/>
      <c r="B25" s="131" t="s">
        <v>151</v>
      </c>
      <c r="C25" s="132"/>
      <c r="D25" s="140" t="s">
        <v>166</v>
      </c>
      <c r="E25" s="141"/>
      <c r="F25" s="141"/>
      <c r="G25" s="141"/>
      <c r="H25" s="142"/>
      <c r="I25" s="55" t="s">
        <v>245</v>
      </c>
      <c r="J25" s="55" t="s">
        <v>245</v>
      </c>
      <c r="K25" s="136"/>
      <c r="L25" s="136"/>
      <c r="M25" s="136"/>
      <c r="N25" s="136"/>
      <c r="O25" s="136"/>
    </row>
    <row r="26" spans="1:15" s="3" customFormat="1" ht="25.5" customHeight="1" x14ac:dyDescent="0.15">
      <c r="A26" s="39"/>
      <c r="B26" s="131" t="s">
        <v>151</v>
      </c>
      <c r="C26" s="132"/>
      <c r="D26" s="140" t="s">
        <v>167</v>
      </c>
      <c r="E26" s="141"/>
      <c r="F26" s="141"/>
      <c r="G26" s="141"/>
      <c r="H26" s="142"/>
      <c r="I26" s="55" t="s">
        <v>245</v>
      </c>
      <c r="J26" s="55" t="s">
        <v>245</v>
      </c>
      <c r="K26" s="136"/>
      <c r="L26" s="136"/>
      <c r="M26" s="136"/>
      <c r="N26" s="136"/>
      <c r="O26" s="136"/>
    </row>
    <row r="27" spans="1:15" s="3" customFormat="1" ht="25.5" customHeight="1" x14ac:dyDescent="0.15">
      <c r="A27" s="39"/>
      <c r="B27" s="131" t="s">
        <v>151</v>
      </c>
      <c r="C27" s="132"/>
      <c r="D27" s="140" t="s">
        <v>168</v>
      </c>
      <c r="E27" s="141"/>
      <c r="F27" s="141"/>
      <c r="G27" s="141"/>
      <c r="H27" s="142"/>
      <c r="I27" s="55" t="s">
        <v>245</v>
      </c>
      <c r="J27" s="55" t="s">
        <v>245</v>
      </c>
      <c r="K27" s="136"/>
      <c r="L27" s="136"/>
      <c r="M27" s="136"/>
      <c r="N27" s="136"/>
      <c r="O27" s="136"/>
    </row>
    <row r="28" spans="1:15" s="3" customFormat="1" ht="25.5" customHeight="1" x14ac:dyDescent="0.15">
      <c r="A28" s="39"/>
      <c r="B28" s="131" t="s">
        <v>151</v>
      </c>
      <c r="C28" s="132"/>
      <c r="D28" s="140" t="s">
        <v>169</v>
      </c>
      <c r="E28" s="141"/>
      <c r="F28" s="141"/>
      <c r="G28" s="141"/>
      <c r="H28" s="142"/>
      <c r="I28" s="55" t="s">
        <v>245</v>
      </c>
      <c r="J28" s="55" t="s">
        <v>245</v>
      </c>
      <c r="K28" s="143"/>
      <c r="L28" s="144"/>
      <c r="M28" s="144"/>
      <c r="N28" s="144"/>
      <c r="O28" s="145"/>
    </row>
    <row r="29" spans="1:15" s="3" customFormat="1" ht="25.5" customHeight="1" x14ac:dyDescent="0.15">
      <c r="A29" s="39"/>
      <c r="B29" s="131" t="s">
        <v>151</v>
      </c>
      <c r="C29" s="132"/>
      <c r="D29" s="140" t="s">
        <v>170</v>
      </c>
      <c r="E29" s="141"/>
      <c r="F29" s="141"/>
      <c r="G29" s="141"/>
      <c r="H29" s="142"/>
      <c r="I29" s="55" t="s">
        <v>245</v>
      </c>
      <c r="J29" s="55" t="s">
        <v>245</v>
      </c>
      <c r="K29" s="143"/>
      <c r="L29" s="144"/>
      <c r="M29" s="144"/>
      <c r="N29" s="144"/>
      <c r="O29" s="145"/>
    </row>
    <row r="30" spans="1:15" s="3" customFormat="1" ht="25.5" customHeight="1" x14ac:dyDescent="0.15">
      <c r="A30" s="39"/>
      <c r="B30" s="131" t="s">
        <v>151</v>
      </c>
      <c r="C30" s="132"/>
      <c r="D30" s="140" t="s">
        <v>171</v>
      </c>
      <c r="E30" s="141"/>
      <c r="F30" s="141"/>
      <c r="G30" s="141"/>
      <c r="H30" s="142"/>
      <c r="I30" s="55" t="s">
        <v>245</v>
      </c>
      <c r="J30" s="55" t="s">
        <v>245</v>
      </c>
      <c r="K30" s="143"/>
      <c r="L30" s="144"/>
      <c r="M30" s="144"/>
      <c r="N30" s="144"/>
      <c r="O30" s="145"/>
    </row>
    <row r="31" spans="1:15" s="3" customFormat="1" ht="25.5" customHeight="1" x14ac:dyDescent="0.15">
      <c r="A31" s="39"/>
      <c r="B31" s="131" t="s">
        <v>151</v>
      </c>
      <c r="C31" s="132"/>
      <c r="D31" s="140" t="s">
        <v>172</v>
      </c>
      <c r="E31" s="141"/>
      <c r="F31" s="141"/>
      <c r="G31" s="141"/>
      <c r="H31" s="142"/>
      <c r="I31" s="55" t="s">
        <v>245</v>
      </c>
      <c r="J31" s="55" t="s">
        <v>245</v>
      </c>
      <c r="K31" s="143"/>
      <c r="L31" s="144"/>
      <c r="M31" s="144"/>
      <c r="N31" s="144"/>
      <c r="O31" s="145"/>
    </row>
    <row r="32" spans="1:15" s="3" customFormat="1" ht="25.5" customHeight="1" x14ac:dyDescent="0.15">
      <c r="A32" s="39"/>
      <c r="B32" s="131" t="s">
        <v>151</v>
      </c>
      <c r="C32" s="132"/>
      <c r="D32" s="140" t="s">
        <v>173</v>
      </c>
      <c r="E32" s="141"/>
      <c r="F32" s="141"/>
      <c r="G32" s="141"/>
      <c r="H32" s="142"/>
      <c r="I32" s="55" t="s">
        <v>245</v>
      </c>
      <c r="J32" s="55" t="s">
        <v>245</v>
      </c>
      <c r="K32" s="143"/>
      <c r="L32" s="144"/>
      <c r="M32" s="144"/>
      <c r="N32" s="144"/>
      <c r="O32" s="145"/>
    </row>
    <row r="33" spans="1:15" s="3" customFormat="1" ht="25.5" customHeight="1" x14ac:dyDescent="0.15">
      <c r="A33" s="39"/>
      <c r="B33" s="131" t="s">
        <v>151</v>
      </c>
      <c r="C33" s="132"/>
      <c r="D33" s="140" t="s">
        <v>174</v>
      </c>
      <c r="E33" s="141"/>
      <c r="F33" s="141"/>
      <c r="G33" s="141"/>
      <c r="H33" s="142"/>
      <c r="I33" s="55" t="s">
        <v>245</v>
      </c>
      <c r="J33" s="55" t="s">
        <v>245</v>
      </c>
      <c r="K33" s="143"/>
      <c r="L33" s="144"/>
      <c r="M33" s="144"/>
      <c r="N33" s="144"/>
      <c r="O33" s="145"/>
    </row>
    <row r="34" spans="1:15" s="3" customFormat="1" ht="25.5" customHeight="1" x14ac:dyDescent="0.15">
      <c r="A34" s="39"/>
      <c r="B34" s="131" t="s">
        <v>151</v>
      </c>
      <c r="C34" s="132"/>
      <c r="D34" s="140" t="s">
        <v>175</v>
      </c>
      <c r="E34" s="141"/>
      <c r="F34" s="141"/>
      <c r="G34" s="141"/>
      <c r="H34" s="142"/>
      <c r="I34" s="55" t="s">
        <v>245</v>
      </c>
      <c r="J34" s="55" t="s">
        <v>245</v>
      </c>
      <c r="K34" s="143"/>
      <c r="L34" s="144"/>
      <c r="M34" s="144"/>
      <c r="N34" s="144"/>
      <c r="O34" s="145"/>
    </row>
    <row r="35" spans="1:15" s="3" customFormat="1" ht="25.5" customHeight="1" x14ac:dyDescent="0.15">
      <c r="A35" s="39"/>
      <c r="B35" s="131" t="s">
        <v>151</v>
      </c>
      <c r="C35" s="132"/>
      <c r="D35" s="140" t="s">
        <v>176</v>
      </c>
      <c r="E35" s="141"/>
      <c r="F35" s="141"/>
      <c r="G35" s="141"/>
      <c r="H35" s="142"/>
      <c r="I35" s="55" t="s">
        <v>245</v>
      </c>
      <c r="J35" s="55" t="s">
        <v>245</v>
      </c>
      <c r="K35" s="143"/>
      <c r="L35" s="144"/>
      <c r="M35" s="144"/>
      <c r="N35" s="144"/>
      <c r="O35" s="145"/>
    </row>
    <row r="36" spans="1:15" s="3" customFormat="1" ht="25.5" customHeight="1" x14ac:dyDescent="0.15">
      <c r="A36" s="39"/>
      <c r="B36" s="131" t="s">
        <v>35</v>
      </c>
      <c r="C36" s="132"/>
      <c r="D36" s="140" t="s">
        <v>205</v>
      </c>
      <c r="E36" s="141"/>
      <c r="F36" s="141"/>
      <c r="G36" s="141"/>
      <c r="H36" s="142"/>
      <c r="I36" s="55" t="s">
        <v>245</v>
      </c>
      <c r="J36" s="55" t="s">
        <v>245</v>
      </c>
      <c r="K36" s="143"/>
      <c r="L36" s="144"/>
      <c r="M36" s="144"/>
      <c r="N36" s="144"/>
      <c r="O36" s="145"/>
    </row>
    <row r="37" spans="1:15" s="3" customFormat="1" ht="25.5" customHeight="1" x14ac:dyDescent="0.15">
      <c r="A37" s="39"/>
      <c r="B37" s="131" t="s">
        <v>35</v>
      </c>
      <c r="C37" s="132"/>
      <c r="D37" s="140" t="s">
        <v>201</v>
      </c>
      <c r="E37" s="141"/>
      <c r="F37" s="141"/>
      <c r="G37" s="141"/>
      <c r="H37" s="142"/>
      <c r="I37" s="55" t="s">
        <v>245</v>
      </c>
      <c r="J37" s="55" t="s">
        <v>245</v>
      </c>
      <c r="K37" s="143"/>
      <c r="L37" s="144"/>
      <c r="M37" s="144"/>
      <c r="N37" s="144"/>
      <c r="O37" s="145"/>
    </row>
    <row r="38" spans="1:15" s="3" customFormat="1" ht="25.5" customHeight="1" x14ac:dyDescent="0.15">
      <c r="A38" s="39"/>
      <c r="B38" s="131" t="s">
        <v>35</v>
      </c>
      <c r="C38" s="132"/>
      <c r="D38" s="140" t="s">
        <v>202</v>
      </c>
      <c r="E38" s="141"/>
      <c r="F38" s="141"/>
      <c r="G38" s="141"/>
      <c r="H38" s="142"/>
      <c r="I38" s="55" t="s">
        <v>245</v>
      </c>
      <c r="J38" s="55" t="s">
        <v>245</v>
      </c>
      <c r="K38" s="143"/>
      <c r="L38" s="144"/>
      <c r="M38" s="144"/>
      <c r="N38" s="144"/>
      <c r="O38" s="145"/>
    </row>
    <row r="39" spans="1:15" s="3" customFormat="1" ht="25.5" customHeight="1" x14ac:dyDescent="0.15">
      <c r="A39" s="39"/>
      <c r="B39" s="131" t="s">
        <v>35</v>
      </c>
      <c r="C39" s="132"/>
      <c r="D39" s="140" t="s">
        <v>203</v>
      </c>
      <c r="E39" s="141"/>
      <c r="F39" s="141"/>
      <c r="G39" s="141"/>
      <c r="H39" s="142"/>
      <c r="I39" s="55" t="s">
        <v>245</v>
      </c>
      <c r="J39" s="55" t="s">
        <v>245</v>
      </c>
      <c r="K39" s="143"/>
      <c r="L39" s="144"/>
      <c r="M39" s="144"/>
      <c r="N39" s="144"/>
      <c r="O39" s="145"/>
    </row>
    <row r="40" spans="1:15" s="3" customFormat="1" ht="25.5" customHeight="1" x14ac:dyDescent="0.15">
      <c r="A40" s="39"/>
      <c r="B40" s="131" t="s">
        <v>35</v>
      </c>
      <c r="C40" s="132"/>
      <c r="D40" s="140" t="s">
        <v>204</v>
      </c>
      <c r="E40" s="141"/>
      <c r="F40" s="141"/>
      <c r="G40" s="141"/>
      <c r="H40" s="142"/>
      <c r="I40" s="55" t="s">
        <v>245</v>
      </c>
      <c r="J40" s="55" t="s">
        <v>245</v>
      </c>
      <c r="K40" s="136"/>
      <c r="L40" s="136"/>
      <c r="M40" s="136"/>
      <c r="N40" s="136"/>
      <c r="O40" s="136"/>
    </row>
    <row r="41" spans="1:15" s="3" customFormat="1" ht="25.5" customHeight="1" x14ac:dyDescent="0.15">
      <c r="A41" s="39"/>
      <c r="B41" s="131" t="s">
        <v>194</v>
      </c>
      <c r="C41" s="132"/>
      <c r="D41" s="140" t="s">
        <v>237</v>
      </c>
      <c r="E41" s="141"/>
      <c r="F41" s="141"/>
      <c r="G41" s="141"/>
      <c r="H41" s="142"/>
      <c r="I41" s="55" t="s">
        <v>245</v>
      </c>
      <c r="J41" s="55" t="s">
        <v>245</v>
      </c>
      <c r="K41" s="136"/>
      <c r="L41" s="136"/>
      <c r="M41" s="136"/>
      <c r="N41" s="136"/>
      <c r="O41" s="136"/>
    </row>
    <row r="42" spans="1:15" s="3" customFormat="1" ht="25.5" customHeight="1" x14ac:dyDescent="0.15">
      <c r="A42" s="39"/>
      <c r="B42" s="131" t="s">
        <v>194</v>
      </c>
      <c r="C42" s="132"/>
      <c r="D42" s="140" t="s">
        <v>237</v>
      </c>
      <c r="E42" s="141"/>
      <c r="F42" s="141"/>
      <c r="G42" s="141"/>
      <c r="H42" s="142"/>
      <c r="I42" s="55" t="s">
        <v>245</v>
      </c>
      <c r="J42" s="55" t="s">
        <v>245</v>
      </c>
      <c r="K42" s="136"/>
      <c r="L42" s="136"/>
      <c r="M42" s="136"/>
      <c r="N42" s="136"/>
      <c r="O42" s="136"/>
    </row>
    <row r="43" spans="1:15" s="3" customFormat="1" ht="25.5" customHeight="1" x14ac:dyDescent="0.15">
      <c r="A43" s="39"/>
      <c r="B43" s="131" t="s">
        <v>194</v>
      </c>
      <c r="C43" s="132"/>
      <c r="D43" s="140" t="s">
        <v>237</v>
      </c>
      <c r="E43" s="141"/>
      <c r="F43" s="141"/>
      <c r="G43" s="141"/>
      <c r="H43" s="142"/>
      <c r="I43" s="55" t="s">
        <v>245</v>
      </c>
      <c r="J43" s="55" t="s">
        <v>245</v>
      </c>
      <c r="K43" s="136"/>
      <c r="L43" s="136"/>
      <c r="M43" s="136"/>
      <c r="N43" s="136"/>
      <c r="O43" s="136"/>
    </row>
  </sheetData>
  <sheetProtection algorithmName="SHA-512" hashValue="NTL84OI0KbnggpRKayHiL3lCYocjo2dD8cY6TBaxXWw//6svrlFNkdln4HjqIhntrZ9Ho4LTdlfWeoHc5c7cLw==" saltValue="Fsrwbem7Ixg63hbdzzyHWA==" spinCount="100000" sheet="1" objects="1" scenarios="1"/>
  <mergeCells count="106">
    <mergeCell ref="B42:C42"/>
    <mergeCell ref="K42:O42"/>
    <mergeCell ref="B43:C43"/>
    <mergeCell ref="K43:O43"/>
    <mergeCell ref="D42:H42"/>
    <mergeCell ref="D43:H43"/>
    <mergeCell ref="L1:O5"/>
    <mergeCell ref="G2:H2"/>
    <mergeCell ref="G4:H4"/>
    <mergeCell ref="B41:C41"/>
    <mergeCell ref="K41:O41"/>
    <mergeCell ref="D41:H41"/>
    <mergeCell ref="K39:O39"/>
    <mergeCell ref="D32:H32"/>
    <mergeCell ref="D33:H33"/>
    <mergeCell ref="D34:H34"/>
    <mergeCell ref="D35:H35"/>
    <mergeCell ref="D36:H36"/>
    <mergeCell ref="D37:H37"/>
    <mergeCell ref="D38:H38"/>
    <mergeCell ref="D39:H39"/>
    <mergeCell ref="B35:C35"/>
    <mergeCell ref="B36:C36"/>
    <mergeCell ref="B37:C37"/>
    <mergeCell ref="B28:C28"/>
    <mergeCell ref="B29:C29"/>
    <mergeCell ref="B30:C30"/>
    <mergeCell ref="B31:C31"/>
    <mergeCell ref="B32:C32"/>
    <mergeCell ref="B27:C27"/>
    <mergeCell ref="D27:H27"/>
    <mergeCell ref="K27:O27"/>
    <mergeCell ref="B33:C33"/>
    <mergeCell ref="D31:H31"/>
    <mergeCell ref="D28:H28"/>
    <mergeCell ref="D29:H29"/>
    <mergeCell ref="D30:H30"/>
    <mergeCell ref="K28:O28"/>
    <mergeCell ref="B40:C40"/>
    <mergeCell ref="D40:H40"/>
    <mergeCell ref="K40:O40"/>
    <mergeCell ref="K29:O29"/>
    <mergeCell ref="K30:O30"/>
    <mergeCell ref="K31:O31"/>
    <mergeCell ref="K32:O32"/>
    <mergeCell ref="K33:O33"/>
    <mergeCell ref="K34:O34"/>
    <mergeCell ref="K35:O35"/>
    <mergeCell ref="K36:O36"/>
    <mergeCell ref="K37:O37"/>
    <mergeCell ref="K38:O38"/>
    <mergeCell ref="B38:C38"/>
    <mergeCell ref="B39:C39"/>
    <mergeCell ref="B34:C34"/>
    <mergeCell ref="B25:C25"/>
    <mergeCell ref="D25:H25"/>
    <mergeCell ref="K25:O25"/>
    <mergeCell ref="B26:C26"/>
    <mergeCell ref="D26:H26"/>
    <mergeCell ref="K26:O26"/>
    <mergeCell ref="B23:C23"/>
    <mergeCell ref="D23:H23"/>
    <mergeCell ref="K23:O23"/>
    <mergeCell ref="B24:C24"/>
    <mergeCell ref="D24:H24"/>
    <mergeCell ref="K24:O24"/>
    <mergeCell ref="B21:C21"/>
    <mergeCell ref="B22:C22"/>
    <mergeCell ref="D21:H21"/>
    <mergeCell ref="K21:O21"/>
    <mergeCell ref="D22:H22"/>
    <mergeCell ref="K22:O22"/>
    <mergeCell ref="B17:C17"/>
    <mergeCell ref="B18:C18"/>
    <mergeCell ref="D17:H17"/>
    <mergeCell ref="K17:O17"/>
    <mergeCell ref="D18:H18"/>
    <mergeCell ref="K18:O18"/>
    <mergeCell ref="B19:C19"/>
    <mergeCell ref="B20:C20"/>
    <mergeCell ref="D19:H19"/>
    <mergeCell ref="K19:O19"/>
    <mergeCell ref="D20:H20"/>
    <mergeCell ref="K20:O20"/>
    <mergeCell ref="B13:C13"/>
    <mergeCell ref="B14:C14"/>
    <mergeCell ref="D14:H14"/>
    <mergeCell ref="K14:O14"/>
    <mergeCell ref="B15:C15"/>
    <mergeCell ref="D13:H13"/>
    <mergeCell ref="K13:O13"/>
    <mergeCell ref="B16:C16"/>
    <mergeCell ref="D15:H15"/>
    <mergeCell ref="K15:O15"/>
    <mergeCell ref="D16:H16"/>
    <mergeCell ref="K16:O16"/>
    <mergeCell ref="B12:C12"/>
    <mergeCell ref="B8:O8"/>
    <mergeCell ref="B10:C10"/>
    <mergeCell ref="K10:O10"/>
    <mergeCell ref="B11:C11"/>
    <mergeCell ref="D11:H11"/>
    <mergeCell ref="D10:G10"/>
    <mergeCell ref="K11:O11"/>
    <mergeCell ref="D12:H12"/>
    <mergeCell ref="K12:O12"/>
  </mergeCells>
  <dataValidations count="2">
    <dataValidation type="list" allowBlank="1" showInputMessage="1" showErrorMessage="1" sqref="D11:D43" xr:uid="{58AD4B7A-F3D5-4E34-BB4E-E1397477345D}">
      <formula1>INDIRECT("Item_"&amp;VLOOKUP($B11,INDIRECT("Item_Family_Link"),2,FALSE)&amp;"")</formula1>
    </dataValidation>
    <dataValidation type="list" allowBlank="1" showInputMessage="1" showErrorMessage="1" sqref="B11:C43" xr:uid="{A39A5F36-84F5-41B6-97F5-E3DEBC15B927}">
      <formula1>INDIRECT("Item_Family")</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6871-F9BC-4EF7-8AB1-117872406E8F}">
  <sheetPr codeName="Feuil11">
    <tabColor rgb="FFA4C4B7"/>
  </sheetPr>
  <dimension ref="A1:P39"/>
  <sheetViews>
    <sheetView showGridLines="0" workbookViewId="0">
      <selection activeCell="S21" sqref="S21"/>
    </sheetView>
  </sheetViews>
  <sheetFormatPr baseColWidth="10" defaultRowHeight="13" x14ac:dyDescent="0.15"/>
  <cols>
    <col min="1" max="1" width="5.1640625" customWidth="1"/>
    <col min="2"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6" spans="1:16" x14ac:dyDescent="0.15">
      <c r="A6" s="21"/>
      <c r="B6" s="21"/>
      <c r="C6" s="21"/>
      <c r="D6" s="21"/>
      <c r="E6" s="21"/>
      <c r="F6" s="35"/>
      <c r="G6" s="35"/>
      <c r="H6" s="21"/>
      <c r="I6" s="21"/>
      <c r="J6" s="21"/>
      <c r="K6" s="21"/>
      <c r="L6" s="21"/>
      <c r="M6" s="21"/>
      <c r="N6" s="21"/>
    </row>
    <row r="7" spans="1:16" x14ac:dyDescent="0.15">
      <c r="A7" s="21"/>
      <c r="B7" s="21"/>
      <c r="C7" s="21"/>
      <c r="D7" s="21"/>
      <c r="E7" s="21"/>
      <c r="F7" s="21"/>
      <c r="G7" s="21"/>
      <c r="H7" s="21"/>
      <c r="I7" s="21"/>
      <c r="J7" s="21"/>
      <c r="K7" s="21"/>
      <c r="L7" s="21"/>
      <c r="M7" s="33"/>
      <c r="N7" s="33"/>
    </row>
    <row r="8" spans="1:16" s="3" customFormat="1" ht="14" x14ac:dyDescent="0.15">
      <c r="A8" s="39"/>
      <c r="B8" s="127" t="s">
        <v>208</v>
      </c>
      <c r="C8" s="127"/>
      <c r="D8" s="127"/>
      <c r="E8" s="127"/>
      <c r="F8" s="127"/>
      <c r="G8" s="127"/>
      <c r="H8" s="127"/>
      <c r="I8" s="127"/>
      <c r="J8" s="127"/>
      <c r="K8" s="127"/>
      <c r="L8" s="127"/>
      <c r="M8" s="127"/>
      <c r="N8" s="127"/>
      <c r="O8" s="127"/>
    </row>
    <row r="9" spans="1:16" x14ac:dyDescent="0.15">
      <c r="A9" s="21"/>
      <c r="B9" s="21"/>
      <c r="C9" s="21"/>
      <c r="D9" s="21"/>
      <c r="E9" s="21"/>
      <c r="F9" s="21"/>
      <c r="G9" s="21"/>
      <c r="H9" s="21"/>
      <c r="I9" s="21"/>
      <c r="J9" s="21"/>
      <c r="K9" s="21"/>
      <c r="L9" s="21"/>
      <c r="M9" s="21"/>
      <c r="N9" s="21"/>
    </row>
    <row r="10" spans="1:16" s="3" customFormat="1" ht="25.5" customHeight="1" x14ac:dyDescent="0.15">
      <c r="A10" s="39"/>
      <c r="B10" s="128" t="s">
        <v>77</v>
      </c>
      <c r="C10" s="128"/>
      <c r="D10" s="128" t="s">
        <v>78</v>
      </c>
      <c r="E10" s="128"/>
      <c r="F10" s="128"/>
      <c r="G10" s="128"/>
      <c r="H10" s="128"/>
      <c r="I10" s="40" t="s">
        <v>209</v>
      </c>
      <c r="J10" s="40" t="str">
        <f>"Price ("&amp;'MENU TAB'!K16&amp;")"</f>
        <v>Price (EUR)</v>
      </c>
      <c r="K10" s="130" t="s">
        <v>96</v>
      </c>
      <c r="L10" s="130"/>
      <c r="M10" s="130"/>
      <c r="N10" s="130"/>
      <c r="O10" s="130"/>
    </row>
    <row r="11" spans="1:16" s="3" customFormat="1" ht="25.5" customHeight="1" x14ac:dyDescent="0.15">
      <c r="A11" s="39"/>
      <c r="B11" s="131" t="s">
        <v>33</v>
      </c>
      <c r="C11" s="132"/>
      <c r="D11" s="133" t="s">
        <v>50</v>
      </c>
      <c r="E11" s="134"/>
      <c r="F11" s="134"/>
      <c r="G11" s="134"/>
      <c r="H11" s="135"/>
      <c r="I11" s="55" t="s">
        <v>245</v>
      </c>
      <c r="J11" s="55" t="s">
        <v>245</v>
      </c>
      <c r="K11" s="136"/>
      <c r="L11" s="136"/>
      <c r="M11" s="136"/>
      <c r="N11" s="136"/>
      <c r="O11" s="136"/>
      <c r="P11" s="3" t="s">
        <v>30</v>
      </c>
    </row>
    <row r="12" spans="1:16" s="3" customFormat="1" ht="25.5" customHeight="1" x14ac:dyDescent="0.15">
      <c r="A12" s="39"/>
      <c r="B12" s="131" t="s">
        <v>33</v>
      </c>
      <c r="C12" s="132"/>
      <c r="D12" s="133" t="s">
        <v>51</v>
      </c>
      <c r="E12" s="134"/>
      <c r="F12" s="134"/>
      <c r="G12" s="134"/>
      <c r="H12" s="135"/>
      <c r="I12" s="55" t="s">
        <v>245</v>
      </c>
      <c r="J12" s="55" t="s">
        <v>245</v>
      </c>
      <c r="K12" s="136"/>
      <c r="L12" s="136"/>
      <c r="M12" s="136"/>
      <c r="N12" s="136"/>
      <c r="O12" s="136"/>
    </row>
    <row r="13" spans="1:16" s="3" customFormat="1" ht="25.5" customHeight="1" x14ac:dyDescent="0.15">
      <c r="A13" s="39"/>
      <c r="B13" s="131" t="s">
        <v>33</v>
      </c>
      <c r="C13" s="132"/>
      <c r="D13" s="133" t="s">
        <v>52</v>
      </c>
      <c r="E13" s="134"/>
      <c r="F13" s="134"/>
      <c r="G13" s="134"/>
      <c r="H13" s="135"/>
      <c r="I13" s="55" t="s">
        <v>245</v>
      </c>
      <c r="J13" s="55" t="s">
        <v>245</v>
      </c>
      <c r="K13" s="136"/>
      <c r="L13" s="136"/>
      <c r="M13" s="136"/>
      <c r="N13" s="136"/>
      <c r="O13" s="136"/>
    </row>
    <row r="14" spans="1:16" s="3" customFormat="1" ht="25.5" customHeight="1" x14ac:dyDescent="0.15">
      <c r="A14" s="39"/>
      <c r="B14" s="131" t="s">
        <v>33</v>
      </c>
      <c r="C14" s="132"/>
      <c r="D14" s="133" t="s">
        <v>53</v>
      </c>
      <c r="E14" s="134"/>
      <c r="F14" s="134"/>
      <c r="G14" s="134"/>
      <c r="H14" s="135"/>
      <c r="I14" s="55" t="s">
        <v>245</v>
      </c>
      <c r="J14" s="55" t="s">
        <v>245</v>
      </c>
      <c r="K14" s="136"/>
      <c r="L14" s="136"/>
      <c r="M14" s="136"/>
      <c r="N14" s="136"/>
      <c r="O14" s="136"/>
    </row>
    <row r="15" spans="1:16" s="3" customFormat="1" ht="25.5" customHeight="1" x14ac:dyDescent="0.15">
      <c r="A15" s="39"/>
      <c r="B15" s="131" t="s">
        <v>33</v>
      </c>
      <c r="C15" s="132"/>
      <c r="D15" s="133" t="s">
        <v>54</v>
      </c>
      <c r="E15" s="134"/>
      <c r="F15" s="134"/>
      <c r="G15" s="134"/>
      <c r="H15" s="135"/>
      <c r="I15" s="55" t="s">
        <v>245</v>
      </c>
      <c r="J15" s="55" t="s">
        <v>245</v>
      </c>
      <c r="K15" s="136"/>
      <c r="L15" s="136"/>
      <c r="M15" s="136"/>
      <c r="N15" s="136"/>
      <c r="O15" s="136"/>
    </row>
    <row r="16" spans="1:16" s="3" customFormat="1" ht="25.5" customHeight="1" x14ac:dyDescent="0.15">
      <c r="A16" s="39"/>
      <c r="B16" s="131" t="s">
        <v>33</v>
      </c>
      <c r="C16" s="132"/>
      <c r="D16" s="133" t="s">
        <v>55</v>
      </c>
      <c r="E16" s="134"/>
      <c r="F16" s="134"/>
      <c r="G16" s="134"/>
      <c r="H16" s="135"/>
      <c r="I16" s="55" t="s">
        <v>245</v>
      </c>
      <c r="J16" s="55" t="s">
        <v>245</v>
      </c>
      <c r="K16" s="136"/>
      <c r="L16" s="136"/>
      <c r="M16" s="136"/>
      <c r="N16" s="136"/>
      <c r="O16" s="136"/>
    </row>
    <row r="17" spans="1:15" s="3" customFormat="1" ht="25.5" customHeight="1" x14ac:dyDescent="0.15">
      <c r="A17" s="39"/>
      <c r="B17" s="131" t="s">
        <v>33</v>
      </c>
      <c r="C17" s="132"/>
      <c r="D17" s="133" t="s">
        <v>56</v>
      </c>
      <c r="E17" s="134"/>
      <c r="F17" s="134"/>
      <c r="G17" s="134"/>
      <c r="H17" s="135"/>
      <c r="I17" s="55" t="s">
        <v>245</v>
      </c>
      <c r="J17" s="55" t="s">
        <v>245</v>
      </c>
      <c r="K17" s="136"/>
      <c r="L17" s="136"/>
      <c r="M17" s="136"/>
      <c r="N17" s="136"/>
      <c r="O17" s="136"/>
    </row>
    <row r="18" spans="1:15" s="3" customFormat="1" ht="25.5" customHeight="1" x14ac:dyDescent="0.15">
      <c r="A18" s="39"/>
      <c r="B18" s="131" t="s">
        <v>33</v>
      </c>
      <c r="C18" s="132"/>
      <c r="D18" s="133" t="s">
        <v>57</v>
      </c>
      <c r="E18" s="134"/>
      <c r="F18" s="134"/>
      <c r="G18" s="134"/>
      <c r="H18" s="135"/>
      <c r="I18" s="55" t="s">
        <v>245</v>
      </c>
      <c r="J18" s="55" t="s">
        <v>245</v>
      </c>
      <c r="K18" s="136"/>
      <c r="L18" s="136"/>
      <c r="M18" s="136"/>
      <c r="N18" s="136"/>
      <c r="O18" s="136"/>
    </row>
    <row r="19" spans="1:15" s="3" customFormat="1" ht="25.5" customHeight="1" x14ac:dyDescent="0.15">
      <c r="A19" s="39"/>
      <c r="B19" s="131" t="s">
        <v>33</v>
      </c>
      <c r="C19" s="132"/>
      <c r="D19" s="133" t="s">
        <v>58</v>
      </c>
      <c r="E19" s="134"/>
      <c r="F19" s="134"/>
      <c r="G19" s="134"/>
      <c r="H19" s="135"/>
      <c r="I19" s="55" t="s">
        <v>245</v>
      </c>
      <c r="J19" s="55" t="s">
        <v>245</v>
      </c>
      <c r="K19" s="136"/>
      <c r="L19" s="136"/>
      <c r="M19" s="136"/>
      <c r="N19" s="136"/>
      <c r="O19" s="136"/>
    </row>
    <row r="20" spans="1:15" s="3" customFormat="1" ht="25.5" customHeight="1" x14ac:dyDescent="0.15">
      <c r="A20" s="39"/>
      <c r="B20" s="131" t="s">
        <v>33</v>
      </c>
      <c r="C20" s="132"/>
      <c r="D20" s="133" t="s">
        <v>59</v>
      </c>
      <c r="E20" s="134"/>
      <c r="F20" s="134"/>
      <c r="G20" s="134"/>
      <c r="H20" s="135"/>
      <c r="I20" s="55" t="s">
        <v>245</v>
      </c>
      <c r="J20" s="55" t="s">
        <v>245</v>
      </c>
      <c r="K20" s="136"/>
      <c r="L20" s="136"/>
      <c r="M20" s="136"/>
      <c r="N20" s="136"/>
      <c r="O20" s="136"/>
    </row>
    <row r="21" spans="1:15" s="3" customFormat="1" ht="25.5" customHeight="1" x14ac:dyDescent="0.15">
      <c r="A21" s="39"/>
      <c r="B21" s="131" t="s">
        <v>33</v>
      </c>
      <c r="C21" s="132"/>
      <c r="D21" s="133" t="s">
        <v>60</v>
      </c>
      <c r="E21" s="134"/>
      <c r="F21" s="134"/>
      <c r="G21" s="134"/>
      <c r="H21" s="135"/>
      <c r="I21" s="55" t="s">
        <v>245</v>
      </c>
      <c r="J21" s="55" t="s">
        <v>245</v>
      </c>
      <c r="K21" s="136"/>
      <c r="L21" s="136"/>
      <c r="M21" s="136"/>
      <c r="N21" s="136"/>
      <c r="O21" s="136"/>
    </row>
    <row r="22" spans="1:15" s="3" customFormat="1" ht="25.5" customHeight="1" x14ac:dyDescent="0.15">
      <c r="A22" s="39"/>
      <c r="B22" s="131" t="s">
        <v>33</v>
      </c>
      <c r="C22" s="132"/>
      <c r="D22" s="133" t="s">
        <v>61</v>
      </c>
      <c r="E22" s="134"/>
      <c r="F22" s="134"/>
      <c r="G22" s="134"/>
      <c r="H22" s="135"/>
      <c r="I22" s="55" t="s">
        <v>245</v>
      </c>
      <c r="J22" s="55" t="s">
        <v>245</v>
      </c>
      <c r="K22" s="136"/>
      <c r="L22" s="136"/>
      <c r="M22" s="136"/>
      <c r="N22" s="136"/>
      <c r="O22" s="136"/>
    </row>
    <row r="23" spans="1:15" s="3" customFormat="1" ht="25.5" customHeight="1" x14ac:dyDescent="0.15">
      <c r="A23" s="39"/>
      <c r="B23" s="131" t="s">
        <v>33</v>
      </c>
      <c r="C23" s="132"/>
      <c r="D23" s="133" t="s">
        <v>62</v>
      </c>
      <c r="E23" s="134"/>
      <c r="F23" s="134"/>
      <c r="G23" s="134"/>
      <c r="H23" s="135"/>
      <c r="I23" s="55" t="s">
        <v>245</v>
      </c>
      <c r="J23" s="55" t="s">
        <v>245</v>
      </c>
      <c r="K23" s="136"/>
      <c r="L23" s="136"/>
      <c r="M23" s="136"/>
      <c r="N23" s="136"/>
      <c r="O23" s="136"/>
    </row>
    <row r="24" spans="1:15" s="3" customFormat="1" ht="25.5" customHeight="1" x14ac:dyDescent="0.15">
      <c r="A24" s="39"/>
      <c r="B24" s="131" t="s">
        <v>33</v>
      </c>
      <c r="C24" s="132"/>
      <c r="D24" s="133" t="s">
        <v>63</v>
      </c>
      <c r="E24" s="134"/>
      <c r="F24" s="134"/>
      <c r="G24" s="134"/>
      <c r="H24" s="135"/>
      <c r="I24" s="55" t="s">
        <v>245</v>
      </c>
      <c r="J24" s="55" t="s">
        <v>245</v>
      </c>
      <c r="K24" s="136"/>
      <c r="L24" s="136"/>
      <c r="M24" s="136"/>
      <c r="N24" s="136"/>
      <c r="O24" s="136"/>
    </row>
    <row r="25" spans="1:15" s="3" customFormat="1" ht="25.5" customHeight="1" x14ac:dyDescent="0.15">
      <c r="A25" s="39"/>
      <c r="B25" s="131" t="s">
        <v>33</v>
      </c>
      <c r="C25" s="132"/>
      <c r="D25" s="133" t="s">
        <v>64</v>
      </c>
      <c r="E25" s="134"/>
      <c r="F25" s="134"/>
      <c r="G25" s="134"/>
      <c r="H25" s="135"/>
      <c r="I25" s="55" t="s">
        <v>245</v>
      </c>
      <c r="J25" s="55" t="s">
        <v>245</v>
      </c>
      <c r="K25" s="136"/>
      <c r="L25" s="136"/>
      <c r="M25" s="136"/>
      <c r="N25" s="136"/>
      <c r="O25" s="136"/>
    </row>
    <row r="26" spans="1:15" s="3" customFormat="1" ht="25.5" customHeight="1" x14ac:dyDescent="0.15">
      <c r="A26" s="39"/>
      <c r="B26" s="131" t="s">
        <v>33</v>
      </c>
      <c r="C26" s="132"/>
      <c r="D26" s="133" t="s">
        <v>65</v>
      </c>
      <c r="E26" s="134"/>
      <c r="F26" s="134"/>
      <c r="G26" s="134"/>
      <c r="H26" s="135"/>
      <c r="I26" s="55" t="s">
        <v>245</v>
      </c>
      <c r="J26" s="55" t="s">
        <v>245</v>
      </c>
      <c r="K26" s="136"/>
      <c r="L26" s="136"/>
      <c r="M26" s="136"/>
      <c r="N26" s="136"/>
      <c r="O26" s="136"/>
    </row>
    <row r="27" spans="1:15" s="3" customFormat="1" ht="25.5" customHeight="1" x14ac:dyDescent="0.15">
      <c r="A27" s="39"/>
      <c r="B27" s="131" t="s">
        <v>34</v>
      </c>
      <c r="C27" s="132"/>
      <c r="D27" s="133" t="s">
        <v>66</v>
      </c>
      <c r="E27" s="134"/>
      <c r="F27" s="134"/>
      <c r="G27" s="134"/>
      <c r="H27" s="135"/>
      <c r="I27" s="55" t="s">
        <v>245</v>
      </c>
      <c r="J27" s="55" t="s">
        <v>245</v>
      </c>
      <c r="K27" s="136"/>
      <c r="L27" s="136"/>
      <c r="M27" s="136"/>
      <c r="N27" s="136"/>
      <c r="O27" s="136"/>
    </row>
    <row r="28" spans="1:15" s="3" customFormat="1" ht="25.5" customHeight="1" x14ac:dyDescent="0.15">
      <c r="A28" s="39"/>
      <c r="B28" s="131" t="s">
        <v>34</v>
      </c>
      <c r="C28" s="132"/>
      <c r="D28" s="133" t="s">
        <v>67</v>
      </c>
      <c r="E28" s="134"/>
      <c r="F28" s="134"/>
      <c r="G28" s="134"/>
      <c r="H28" s="135"/>
      <c r="I28" s="55" t="s">
        <v>245</v>
      </c>
      <c r="J28" s="55" t="s">
        <v>245</v>
      </c>
      <c r="K28" s="143"/>
      <c r="L28" s="144"/>
      <c r="M28" s="144"/>
      <c r="N28" s="144"/>
      <c r="O28" s="145"/>
    </row>
    <row r="29" spans="1:15" s="3" customFormat="1" ht="25.5" customHeight="1" x14ac:dyDescent="0.15">
      <c r="A29" s="39"/>
      <c r="B29" s="131" t="s">
        <v>34</v>
      </c>
      <c r="C29" s="132"/>
      <c r="D29" s="133" t="s">
        <v>132</v>
      </c>
      <c r="E29" s="134"/>
      <c r="F29" s="134"/>
      <c r="G29" s="134"/>
      <c r="H29" s="135"/>
      <c r="I29" s="55" t="s">
        <v>245</v>
      </c>
      <c r="J29" s="55" t="s">
        <v>245</v>
      </c>
      <c r="K29" s="143"/>
      <c r="L29" s="144"/>
      <c r="M29" s="144"/>
      <c r="N29" s="144"/>
      <c r="O29" s="145"/>
    </row>
    <row r="30" spans="1:15" s="3" customFormat="1" ht="25.5" customHeight="1" x14ac:dyDescent="0.15">
      <c r="A30" s="39"/>
      <c r="B30" s="131" t="s">
        <v>34</v>
      </c>
      <c r="C30" s="132"/>
      <c r="D30" s="133" t="s">
        <v>133</v>
      </c>
      <c r="E30" s="134"/>
      <c r="F30" s="134"/>
      <c r="G30" s="134"/>
      <c r="H30" s="135"/>
      <c r="I30" s="55" t="s">
        <v>245</v>
      </c>
      <c r="J30" s="55" t="s">
        <v>245</v>
      </c>
      <c r="K30" s="143"/>
      <c r="L30" s="144"/>
      <c r="M30" s="144"/>
      <c r="N30" s="144"/>
      <c r="O30" s="145"/>
    </row>
    <row r="31" spans="1:15" s="3" customFormat="1" ht="25.5" customHeight="1" x14ac:dyDescent="0.15">
      <c r="A31" s="39"/>
      <c r="B31" s="131" t="s">
        <v>34</v>
      </c>
      <c r="C31" s="132"/>
      <c r="D31" s="133" t="s">
        <v>173</v>
      </c>
      <c r="E31" s="134"/>
      <c r="F31" s="134"/>
      <c r="G31" s="134"/>
      <c r="H31" s="135"/>
      <c r="I31" s="55" t="s">
        <v>245</v>
      </c>
      <c r="J31" s="55" t="s">
        <v>245</v>
      </c>
      <c r="K31" s="143"/>
      <c r="L31" s="144"/>
      <c r="M31" s="144"/>
      <c r="N31" s="144"/>
      <c r="O31" s="145"/>
    </row>
    <row r="32" spans="1:15" s="3" customFormat="1" ht="25.5" customHeight="1" x14ac:dyDescent="0.15">
      <c r="A32" s="39"/>
      <c r="B32" s="131" t="s">
        <v>33</v>
      </c>
      <c r="C32" s="132"/>
      <c r="D32" s="133" t="s">
        <v>174</v>
      </c>
      <c r="E32" s="134"/>
      <c r="F32" s="134"/>
      <c r="G32" s="134"/>
      <c r="H32" s="135"/>
      <c r="I32" s="55" t="s">
        <v>245</v>
      </c>
      <c r="J32" s="55" t="s">
        <v>245</v>
      </c>
      <c r="K32" s="143"/>
      <c r="L32" s="144"/>
      <c r="M32" s="144"/>
      <c r="N32" s="144"/>
      <c r="O32" s="145"/>
    </row>
    <row r="33" spans="1:15" s="3" customFormat="1" ht="25.5" customHeight="1" x14ac:dyDescent="0.15">
      <c r="A33" s="39"/>
      <c r="B33" s="131" t="s">
        <v>33</v>
      </c>
      <c r="C33" s="132"/>
      <c r="D33" s="133" t="s">
        <v>175</v>
      </c>
      <c r="E33" s="134"/>
      <c r="F33" s="134"/>
      <c r="G33" s="134"/>
      <c r="H33" s="135"/>
      <c r="I33" s="55" t="s">
        <v>245</v>
      </c>
      <c r="J33" s="55" t="s">
        <v>245</v>
      </c>
      <c r="K33" s="143"/>
      <c r="L33" s="144"/>
      <c r="M33" s="144"/>
      <c r="N33" s="144"/>
      <c r="O33" s="145"/>
    </row>
    <row r="34" spans="1:15" s="3" customFormat="1" ht="25.5" customHeight="1" x14ac:dyDescent="0.15">
      <c r="A34" s="39"/>
      <c r="B34" s="131" t="s">
        <v>33</v>
      </c>
      <c r="C34" s="132"/>
      <c r="D34" s="133" t="s">
        <v>176</v>
      </c>
      <c r="E34" s="134"/>
      <c r="F34" s="134"/>
      <c r="G34" s="134"/>
      <c r="H34" s="135"/>
      <c r="I34" s="55" t="s">
        <v>245</v>
      </c>
      <c r="J34" s="55" t="s">
        <v>245</v>
      </c>
      <c r="K34" s="143"/>
      <c r="L34" s="144"/>
      <c r="M34" s="144"/>
      <c r="N34" s="144"/>
      <c r="O34" s="145"/>
    </row>
    <row r="35" spans="1:15" s="3" customFormat="1" ht="25.5" customHeight="1" x14ac:dyDescent="0.15">
      <c r="A35" s="39"/>
      <c r="B35" s="131" t="s">
        <v>194</v>
      </c>
      <c r="C35" s="146"/>
      <c r="D35" s="133" t="s">
        <v>39</v>
      </c>
      <c r="E35" s="134"/>
      <c r="F35" s="134"/>
      <c r="G35" s="134"/>
      <c r="H35" s="135"/>
      <c r="I35" s="55" t="s">
        <v>245</v>
      </c>
      <c r="J35" s="55" t="s">
        <v>245</v>
      </c>
      <c r="K35" s="143"/>
      <c r="L35" s="144"/>
      <c r="M35" s="144"/>
      <c r="N35" s="144"/>
      <c r="O35" s="145"/>
    </row>
    <row r="36" spans="1:15" s="3" customFormat="1" ht="25.5" customHeight="1" x14ac:dyDescent="0.15">
      <c r="A36" s="39"/>
      <c r="B36" s="131" t="s">
        <v>194</v>
      </c>
      <c r="C36" s="132"/>
      <c r="D36" s="133" t="s">
        <v>38</v>
      </c>
      <c r="E36" s="134"/>
      <c r="F36" s="134"/>
      <c r="G36" s="134"/>
      <c r="H36" s="135"/>
      <c r="I36" s="55" t="s">
        <v>245</v>
      </c>
      <c r="J36" s="55" t="s">
        <v>245</v>
      </c>
      <c r="K36" s="143"/>
      <c r="L36" s="144"/>
      <c r="M36" s="144"/>
      <c r="N36" s="144"/>
      <c r="O36" s="145"/>
    </row>
    <row r="37" spans="1:15" s="3" customFormat="1" ht="25.5" customHeight="1" x14ac:dyDescent="0.15">
      <c r="A37" s="39"/>
      <c r="B37" s="131" t="s">
        <v>194</v>
      </c>
      <c r="C37" s="132"/>
      <c r="D37" s="140" t="s">
        <v>237</v>
      </c>
      <c r="E37" s="141"/>
      <c r="F37" s="141"/>
      <c r="G37" s="141"/>
      <c r="H37" s="142"/>
      <c r="I37" s="55" t="s">
        <v>245</v>
      </c>
      <c r="J37" s="55" t="s">
        <v>245</v>
      </c>
      <c r="K37" s="136"/>
      <c r="L37" s="136"/>
      <c r="M37" s="136"/>
      <c r="N37" s="136"/>
      <c r="O37" s="136"/>
    </row>
    <row r="38" spans="1:15" s="3" customFormat="1" ht="25.5" customHeight="1" x14ac:dyDescent="0.15">
      <c r="A38" s="39"/>
      <c r="B38" s="131" t="s">
        <v>194</v>
      </c>
      <c r="C38" s="132"/>
      <c r="D38" s="140" t="s">
        <v>237</v>
      </c>
      <c r="E38" s="141"/>
      <c r="F38" s="141"/>
      <c r="G38" s="141"/>
      <c r="H38" s="142"/>
      <c r="I38" s="55" t="s">
        <v>245</v>
      </c>
      <c r="J38" s="55" t="s">
        <v>245</v>
      </c>
      <c r="K38" s="136"/>
      <c r="L38" s="136"/>
      <c r="M38" s="136"/>
      <c r="N38" s="136"/>
      <c r="O38" s="136"/>
    </row>
    <row r="39" spans="1:15" s="3" customFormat="1" ht="25.5" customHeight="1" x14ac:dyDescent="0.15">
      <c r="A39" s="39"/>
      <c r="B39" s="131" t="s">
        <v>194</v>
      </c>
      <c r="C39" s="132"/>
      <c r="D39" s="140" t="s">
        <v>237</v>
      </c>
      <c r="E39" s="141"/>
      <c r="F39" s="141"/>
      <c r="G39" s="141"/>
      <c r="H39" s="142"/>
      <c r="I39" s="55" t="s">
        <v>245</v>
      </c>
      <c r="J39" s="55" t="s">
        <v>245</v>
      </c>
      <c r="K39" s="136"/>
      <c r="L39" s="136"/>
      <c r="M39" s="136"/>
      <c r="N39" s="136"/>
      <c r="O39" s="136"/>
    </row>
  </sheetData>
  <sheetProtection algorithmName="SHA-512" hashValue="opAYF39VGLej95220o52LIAGpzE2IeS5RmENJjtF8bQ1kxF3OIoGO4f45lydNBH+Xa173hcBfMEvAkjbY40VCg==" saltValue="26i4dg5NE7VeoOfpb38+DQ==" spinCount="100000" sheet="1" objects="1" scenarios="1"/>
  <mergeCells count="94">
    <mergeCell ref="B39:C39"/>
    <mergeCell ref="K39:O39"/>
    <mergeCell ref="D37:H37"/>
    <mergeCell ref="D38:H38"/>
    <mergeCell ref="D39:H39"/>
    <mergeCell ref="B37:C37"/>
    <mergeCell ref="K37:O37"/>
    <mergeCell ref="B38:C38"/>
    <mergeCell ref="K38:O38"/>
    <mergeCell ref="B29:C29"/>
    <mergeCell ref="D29:H29"/>
    <mergeCell ref="K29:O29"/>
    <mergeCell ref="B30:C30"/>
    <mergeCell ref="D30:H30"/>
    <mergeCell ref="K30:O30"/>
    <mergeCell ref="D34:H34"/>
    <mergeCell ref="K34:O34"/>
    <mergeCell ref="B31:C31"/>
    <mergeCell ref="D31:H31"/>
    <mergeCell ref="K31:O31"/>
    <mergeCell ref="B28:C28"/>
    <mergeCell ref="D28:H28"/>
    <mergeCell ref="K28:O28"/>
    <mergeCell ref="B36:C36"/>
    <mergeCell ref="D36:H36"/>
    <mergeCell ref="K36:O36"/>
    <mergeCell ref="B32:C32"/>
    <mergeCell ref="D32:H32"/>
    <mergeCell ref="K32:O32"/>
    <mergeCell ref="B33:C33"/>
    <mergeCell ref="D33:H33"/>
    <mergeCell ref="K33:O33"/>
    <mergeCell ref="B35:C35"/>
    <mergeCell ref="D35:H35"/>
    <mergeCell ref="K35:O35"/>
    <mergeCell ref="B34:C34"/>
    <mergeCell ref="B26:C26"/>
    <mergeCell ref="D26:H26"/>
    <mergeCell ref="K26:O26"/>
    <mergeCell ref="B27:C27"/>
    <mergeCell ref="D27:H27"/>
    <mergeCell ref="K27:O27"/>
    <mergeCell ref="D14:H14"/>
    <mergeCell ref="K14:O14"/>
    <mergeCell ref="B14:C14"/>
    <mergeCell ref="B25:C25"/>
    <mergeCell ref="D25:H25"/>
    <mergeCell ref="K25:O25"/>
    <mergeCell ref="B23:C23"/>
    <mergeCell ref="B24:C24"/>
    <mergeCell ref="D23:H23"/>
    <mergeCell ref="K23:O23"/>
    <mergeCell ref="D24:H24"/>
    <mergeCell ref="K24:O24"/>
    <mergeCell ref="B19:C19"/>
    <mergeCell ref="B20:C20"/>
    <mergeCell ref="D19:H19"/>
    <mergeCell ref="K19:O19"/>
    <mergeCell ref="D12:H12"/>
    <mergeCell ref="K12:O12"/>
    <mergeCell ref="B13:C13"/>
    <mergeCell ref="D13:H13"/>
    <mergeCell ref="K13:O13"/>
    <mergeCell ref="D20:H20"/>
    <mergeCell ref="K20:O20"/>
    <mergeCell ref="B21:C21"/>
    <mergeCell ref="B22:C22"/>
    <mergeCell ref="D21:H21"/>
    <mergeCell ref="K21:O21"/>
    <mergeCell ref="D22:H22"/>
    <mergeCell ref="K22:O22"/>
    <mergeCell ref="B11:C11"/>
    <mergeCell ref="D11:H11"/>
    <mergeCell ref="K11:O11"/>
    <mergeCell ref="B17:C17"/>
    <mergeCell ref="B18:C18"/>
    <mergeCell ref="D17:H17"/>
    <mergeCell ref="K17:O17"/>
    <mergeCell ref="D18:H18"/>
    <mergeCell ref="K18:O18"/>
    <mergeCell ref="B15:C15"/>
    <mergeCell ref="B16:C16"/>
    <mergeCell ref="D15:H15"/>
    <mergeCell ref="K15:O15"/>
    <mergeCell ref="D16:H16"/>
    <mergeCell ref="K16:O16"/>
    <mergeCell ref="B12:C12"/>
    <mergeCell ref="L1:O5"/>
    <mergeCell ref="G2:H2"/>
    <mergeCell ref="G4:H4"/>
    <mergeCell ref="B8:O8"/>
    <mergeCell ref="B10:C10"/>
    <mergeCell ref="D10:H10"/>
    <mergeCell ref="K10:O10"/>
  </mergeCells>
  <dataValidations count="2">
    <dataValidation type="list" allowBlank="1" showInputMessage="1" showErrorMessage="1" sqref="C11:C34 C36 B11:B36 B37:C39" xr:uid="{FAA5F60E-F684-47DF-AEAB-62FE834B62BA}">
      <formula1>INDIRECT("Item_Family")</formula1>
    </dataValidation>
    <dataValidation type="list" allowBlank="1" showInputMessage="1" showErrorMessage="1" sqref="D11:D39" xr:uid="{7AE23721-0ACB-4827-9FA6-B741DD7FAF10}">
      <formula1>INDIRECT("Item_"&amp;VLOOKUP($B11,INDIRECT("Item_Family_Link"),2,FALSE)&amp;"")</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284C-00BC-41F6-A795-FE296282FB40}">
  <sheetPr>
    <tabColor rgb="FF323A46"/>
  </sheetPr>
  <dimension ref="A1:R83"/>
  <sheetViews>
    <sheetView showGridLines="0" topLeftCell="A18" workbookViewId="0">
      <selection activeCell="L35" sqref="L35:O35"/>
    </sheetView>
  </sheetViews>
  <sheetFormatPr baseColWidth="10" defaultRowHeight="13" x14ac:dyDescent="0.15"/>
  <cols>
    <col min="1" max="1" width="5.1640625" customWidth="1"/>
    <col min="2" max="10" width="12.6640625" customWidth="1"/>
    <col min="11" max="11" width="13.83203125" customWidth="1"/>
    <col min="12"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7" spans="1:16" ht="25.5" customHeight="1" x14ac:dyDescent="0.15">
      <c r="A7" s="21"/>
      <c r="B7" s="23" t="s">
        <v>24</v>
      </c>
      <c r="C7" s="105"/>
      <c r="D7" s="105"/>
      <c r="E7" s="105"/>
      <c r="F7" s="105"/>
      <c r="G7" s="105"/>
      <c r="H7" s="105"/>
      <c r="I7" s="105"/>
      <c r="J7" s="105"/>
      <c r="K7" s="105"/>
      <c r="M7" s="34" t="s">
        <v>150</v>
      </c>
      <c r="N7" s="176">
        <v>110</v>
      </c>
      <c r="O7" s="177"/>
    </row>
    <row r="8" spans="1:16" x14ac:dyDescent="0.15">
      <c r="A8" s="21"/>
      <c r="B8" s="33"/>
      <c r="C8" s="21"/>
      <c r="D8" s="21"/>
      <c r="E8" s="21"/>
      <c r="F8" s="35"/>
      <c r="G8" s="21"/>
      <c r="H8" s="21"/>
      <c r="I8" s="21"/>
      <c r="J8" s="21"/>
      <c r="K8" s="35"/>
      <c r="M8" s="36"/>
      <c r="N8" s="21"/>
      <c r="O8" s="21"/>
    </row>
    <row r="9" spans="1:16" x14ac:dyDescent="0.15">
      <c r="A9" s="21"/>
      <c r="B9" s="36"/>
      <c r="D9" s="22" t="s">
        <v>107</v>
      </c>
      <c r="E9" s="22" t="s">
        <v>108</v>
      </c>
      <c r="F9" s="35"/>
      <c r="G9" s="21"/>
      <c r="H9" s="21"/>
      <c r="I9" s="21"/>
      <c r="J9" s="21"/>
      <c r="K9" s="35"/>
      <c r="M9" s="33"/>
      <c r="N9" s="22" t="s">
        <v>109</v>
      </c>
      <c r="O9" s="22" t="s">
        <v>110</v>
      </c>
    </row>
    <row r="10" spans="1:16" ht="25.5" customHeight="1" x14ac:dyDescent="0.15">
      <c r="A10" s="21"/>
      <c r="B10" s="178" t="s">
        <v>103</v>
      </c>
      <c r="C10" s="178"/>
      <c r="D10" s="52"/>
      <c r="E10" s="52"/>
      <c r="G10" s="23" t="s">
        <v>25</v>
      </c>
      <c r="H10" s="30" t="s">
        <v>85</v>
      </c>
      <c r="J10" s="37" t="s">
        <v>111</v>
      </c>
      <c r="K10" s="38"/>
      <c r="M10" s="23" t="s">
        <v>26</v>
      </c>
      <c r="N10" s="52">
        <v>5</v>
      </c>
      <c r="O10" s="52" t="s">
        <v>100</v>
      </c>
    </row>
    <row r="11" spans="1:16" x14ac:dyDescent="0.15">
      <c r="A11" s="21"/>
      <c r="B11" s="33"/>
      <c r="C11" s="21"/>
      <c r="D11" s="21"/>
      <c r="E11" s="21"/>
      <c r="G11" s="35"/>
      <c r="H11" s="21"/>
      <c r="J11" s="21"/>
      <c r="K11" s="21"/>
      <c r="M11" s="36"/>
      <c r="N11" s="21"/>
      <c r="O11" s="21"/>
    </row>
    <row r="12" spans="1:16" x14ac:dyDescent="0.15">
      <c r="A12" s="21"/>
      <c r="B12" s="33"/>
      <c r="C12" s="22"/>
      <c r="D12" s="22"/>
      <c r="E12" s="21"/>
      <c r="G12" s="35"/>
      <c r="H12" s="21"/>
      <c r="J12" s="21"/>
      <c r="K12" s="21"/>
      <c r="M12" s="36"/>
      <c r="N12" s="22" t="s">
        <v>107</v>
      </c>
      <c r="O12" s="22" t="s">
        <v>108</v>
      </c>
    </row>
    <row r="13" spans="1:16" ht="25.5" customHeight="1" x14ac:dyDescent="0.15">
      <c r="A13" s="21"/>
      <c r="B13" s="87" t="s">
        <v>212</v>
      </c>
      <c r="C13" s="88"/>
      <c r="D13" s="63"/>
      <c r="E13" s="54"/>
      <c r="G13" s="65" t="s">
        <v>214</v>
      </c>
      <c r="H13" s="52" t="s">
        <v>216</v>
      </c>
      <c r="J13" s="37" t="s">
        <v>222</v>
      </c>
      <c r="K13" s="62"/>
      <c r="M13" s="34" t="s">
        <v>221</v>
      </c>
      <c r="N13" s="52"/>
      <c r="O13" s="52"/>
    </row>
    <row r="14" spans="1:16" x14ac:dyDescent="0.15">
      <c r="A14" s="21"/>
      <c r="B14" s="33"/>
      <c r="C14" s="21"/>
      <c r="D14" s="21"/>
      <c r="E14" s="21"/>
      <c r="F14" s="35"/>
      <c r="G14" s="21"/>
      <c r="H14" s="21"/>
      <c r="I14" s="21"/>
      <c r="J14" s="21"/>
      <c r="K14" s="35"/>
      <c r="L14" s="36"/>
      <c r="M14" s="21"/>
      <c r="N14" s="21"/>
      <c r="O14" s="6"/>
    </row>
    <row r="15" spans="1:16" ht="14.5" customHeight="1" x14ac:dyDescent="0.15">
      <c r="A15" s="21"/>
      <c r="B15" s="33"/>
      <c r="C15" s="22"/>
      <c r="D15" s="22"/>
      <c r="E15" s="21"/>
      <c r="F15" s="35"/>
      <c r="G15" s="21"/>
      <c r="H15" s="21"/>
      <c r="J15" s="21"/>
      <c r="K15" s="21"/>
      <c r="L15" s="45" t="s">
        <v>236</v>
      </c>
      <c r="M15" s="179" t="s">
        <v>220</v>
      </c>
      <c r="N15" s="179"/>
      <c r="O15" s="179"/>
    </row>
    <row r="16" spans="1:16" ht="25.5" customHeight="1" x14ac:dyDescent="0.15">
      <c r="A16" s="21"/>
      <c r="B16" s="87" t="s">
        <v>213</v>
      </c>
      <c r="C16" s="88"/>
      <c r="D16" s="97" t="s">
        <v>278</v>
      </c>
      <c r="E16" s="97"/>
      <c r="F16" s="97"/>
      <c r="G16" s="97"/>
      <c r="H16" s="97"/>
      <c r="J16" s="180" t="s">
        <v>219</v>
      </c>
      <c r="K16" s="181"/>
      <c r="L16" s="52"/>
      <c r="M16" s="102"/>
      <c r="N16" s="103"/>
      <c r="O16" s="104"/>
    </row>
    <row r="17" spans="1:17" x14ac:dyDescent="0.15">
      <c r="A17" s="21"/>
      <c r="B17" s="21"/>
      <c r="C17" s="21"/>
      <c r="D17" s="22"/>
      <c r="E17" s="21"/>
      <c r="F17" s="35"/>
      <c r="G17" s="35"/>
      <c r="H17" s="21"/>
      <c r="I17" s="21"/>
      <c r="J17" s="21"/>
      <c r="K17" s="21"/>
      <c r="L17" s="21"/>
      <c r="M17" s="21"/>
      <c r="N17" s="21"/>
    </row>
    <row r="18" spans="1:17" x14ac:dyDescent="0.15">
      <c r="A18" s="21"/>
      <c r="B18" s="21"/>
      <c r="C18" s="21"/>
      <c r="D18" s="21"/>
      <c r="E18" s="21"/>
      <c r="F18" s="21"/>
      <c r="G18" s="21"/>
      <c r="H18" s="21"/>
      <c r="I18" s="21"/>
      <c r="J18" s="21"/>
      <c r="K18" s="21"/>
      <c r="L18" s="21"/>
      <c r="M18" s="33"/>
      <c r="N18" s="33"/>
    </row>
    <row r="19" spans="1:17" s="3" customFormat="1" ht="14" x14ac:dyDescent="0.15">
      <c r="A19" s="39"/>
      <c r="B19" s="127" t="s">
        <v>81</v>
      </c>
      <c r="C19" s="127"/>
      <c r="D19" s="127"/>
      <c r="E19" s="127"/>
      <c r="F19" s="127"/>
      <c r="G19" s="127"/>
      <c r="H19" s="127"/>
      <c r="I19" s="127"/>
      <c r="J19" s="127"/>
      <c r="K19" s="127"/>
      <c r="L19" s="127"/>
      <c r="M19" s="127"/>
      <c r="N19" s="127"/>
      <c r="O19" s="127"/>
    </row>
    <row r="20" spans="1:17" x14ac:dyDescent="0.15">
      <c r="A20" s="21"/>
      <c r="B20" s="21"/>
      <c r="C20" s="21"/>
      <c r="D20" s="21"/>
      <c r="E20" s="21"/>
      <c r="F20" s="21"/>
      <c r="G20" s="21"/>
      <c r="H20" s="21"/>
      <c r="I20" s="21"/>
      <c r="J20" s="21"/>
    </row>
    <row r="21" spans="1:17" s="3" customFormat="1" ht="25.5" customHeight="1" x14ac:dyDescent="0.15">
      <c r="A21" s="39"/>
      <c r="B21" s="128" t="s">
        <v>77</v>
      </c>
      <c r="C21" s="128"/>
      <c r="D21" s="94" t="s">
        <v>78</v>
      </c>
      <c r="E21" s="94"/>
      <c r="F21" s="94"/>
      <c r="G21" s="94"/>
      <c r="H21" s="40" t="s">
        <v>93</v>
      </c>
      <c r="I21" s="40" t="s">
        <v>94</v>
      </c>
      <c r="J21" s="40" t="str">
        <f>"Price ("&amp;'MENU TAB'!K16&amp;")"</f>
        <v>Price (EUR)</v>
      </c>
      <c r="K21" s="41" t="s">
        <v>95</v>
      </c>
      <c r="L21" s="187" t="s">
        <v>96</v>
      </c>
      <c r="M21" s="187"/>
      <c r="N21" s="187"/>
      <c r="O21" s="187"/>
    </row>
    <row r="22" spans="1:17" s="3" customFormat="1" ht="38" customHeight="1" x14ac:dyDescent="0.15">
      <c r="A22" s="39"/>
      <c r="B22" s="89" t="s">
        <v>36</v>
      </c>
      <c r="C22" s="90"/>
      <c r="D22" s="148" t="s">
        <v>136</v>
      </c>
      <c r="E22" s="149"/>
      <c r="F22" s="149"/>
      <c r="G22" s="150"/>
      <c r="H22" s="54" t="s">
        <v>196</v>
      </c>
      <c r="I22" s="52">
        <v>108</v>
      </c>
      <c r="J22" s="78">
        <f>450</f>
        <v>450</v>
      </c>
      <c r="K22" s="79">
        <f>J22*I22</f>
        <v>48600</v>
      </c>
      <c r="L22" s="151" t="s">
        <v>317</v>
      </c>
      <c r="M22" s="152"/>
      <c r="N22" s="152"/>
      <c r="O22" s="153"/>
      <c r="Q22" s="3" t="s">
        <v>30</v>
      </c>
    </row>
    <row r="23" spans="1:17" s="3" customFormat="1" ht="36" customHeight="1" x14ac:dyDescent="0.15">
      <c r="A23" s="39"/>
      <c r="B23" s="89" t="s">
        <v>36</v>
      </c>
      <c r="C23" s="90"/>
      <c r="D23" s="148" t="s">
        <v>139</v>
      </c>
      <c r="E23" s="149"/>
      <c r="F23" s="149"/>
      <c r="G23" s="150"/>
      <c r="H23" s="54" t="s">
        <v>196</v>
      </c>
      <c r="I23" s="52">
        <v>108</v>
      </c>
      <c r="J23" s="78">
        <v>115</v>
      </c>
      <c r="K23" s="79">
        <f t="shared" ref="K23:K32" si="0">J23*I23</f>
        <v>12420</v>
      </c>
      <c r="L23" s="151" t="s">
        <v>310</v>
      </c>
      <c r="M23" s="152"/>
      <c r="N23" s="152"/>
      <c r="O23" s="153"/>
    </row>
    <row r="24" spans="1:17" s="3" customFormat="1" ht="25.5" customHeight="1" x14ac:dyDescent="0.15">
      <c r="A24" s="39"/>
      <c r="B24" s="147" t="s">
        <v>36</v>
      </c>
      <c r="C24" s="89"/>
      <c r="D24" s="148" t="s">
        <v>134</v>
      </c>
      <c r="E24" s="149"/>
      <c r="F24" s="149"/>
      <c r="G24" s="150"/>
      <c r="H24" s="54" t="s">
        <v>196</v>
      </c>
      <c r="I24" s="52">
        <v>1</v>
      </c>
      <c r="J24" s="78"/>
      <c r="K24" s="79">
        <f t="shared" si="0"/>
        <v>0</v>
      </c>
      <c r="L24" s="151" t="s">
        <v>270</v>
      </c>
      <c r="M24" s="152"/>
      <c r="N24" s="152"/>
      <c r="O24" s="153"/>
    </row>
    <row r="25" spans="1:17" s="3" customFormat="1" ht="25.5" customHeight="1" x14ac:dyDescent="0.15">
      <c r="A25" s="39"/>
      <c r="B25" s="147" t="s">
        <v>36</v>
      </c>
      <c r="C25" s="89"/>
      <c r="D25" s="148" t="s">
        <v>73</v>
      </c>
      <c r="E25" s="149"/>
      <c r="F25" s="149"/>
      <c r="G25" s="150"/>
      <c r="H25" s="54" t="s">
        <v>196</v>
      </c>
      <c r="I25" s="52">
        <v>108</v>
      </c>
      <c r="J25" s="78">
        <v>145</v>
      </c>
      <c r="K25" s="79">
        <f t="shared" si="0"/>
        <v>15660</v>
      </c>
      <c r="L25" s="151" t="s">
        <v>310</v>
      </c>
      <c r="M25" s="152"/>
      <c r="N25" s="152"/>
      <c r="O25" s="153"/>
    </row>
    <row r="26" spans="1:17" s="3" customFormat="1" ht="25.5" customHeight="1" x14ac:dyDescent="0.15">
      <c r="A26" s="39"/>
      <c r="B26" s="147" t="s">
        <v>36</v>
      </c>
      <c r="C26" s="89"/>
      <c r="D26" s="148" t="s">
        <v>311</v>
      </c>
      <c r="E26" s="149"/>
      <c r="F26" s="149"/>
      <c r="G26" s="150"/>
      <c r="H26" s="54" t="s">
        <v>196</v>
      </c>
      <c r="I26" s="52">
        <v>108</v>
      </c>
      <c r="J26" s="78">
        <v>75</v>
      </c>
      <c r="K26" s="79"/>
      <c r="L26" s="151" t="s">
        <v>310</v>
      </c>
      <c r="M26" s="152"/>
      <c r="N26" s="152"/>
      <c r="O26" s="153"/>
    </row>
    <row r="27" spans="1:17" s="3" customFormat="1" ht="25.5" customHeight="1" x14ac:dyDescent="0.15">
      <c r="A27" s="39"/>
      <c r="B27" s="147" t="s">
        <v>36</v>
      </c>
      <c r="C27" s="89"/>
      <c r="D27" s="148" t="s">
        <v>314</v>
      </c>
      <c r="E27" s="149"/>
      <c r="F27" s="149"/>
      <c r="G27" s="150"/>
      <c r="H27" s="54" t="s">
        <v>197</v>
      </c>
      <c r="I27" s="52">
        <v>1</v>
      </c>
      <c r="J27" s="78">
        <v>0</v>
      </c>
      <c r="K27" s="79">
        <f>(K22+K23+K25)*0.24</f>
        <v>18403.2</v>
      </c>
      <c r="L27" s="157" t="s">
        <v>315</v>
      </c>
      <c r="M27" s="158"/>
      <c r="N27" s="158"/>
      <c r="O27" s="159"/>
    </row>
    <row r="28" spans="1:17" s="3" customFormat="1" ht="25.5" customHeight="1" x14ac:dyDescent="0.15">
      <c r="A28" s="39"/>
      <c r="B28" s="147" t="s">
        <v>151</v>
      </c>
      <c r="C28" s="89"/>
      <c r="D28" s="148" t="s">
        <v>156</v>
      </c>
      <c r="E28" s="149"/>
      <c r="F28" s="149"/>
      <c r="G28" s="150"/>
      <c r="H28" s="54" t="s">
        <v>197</v>
      </c>
      <c r="I28" s="52">
        <v>1</v>
      </c>
      <c r="J28" s="78"/>
      <c r="K28" s="79">
        <f t="shared" si="0"/>
        <v>0</v>
      </c>
      <c r="L28" s="151" t="s">
        <v>273</v>
      </c>
      <c r="M28" s="152"/>
      <c r="N28" s="152"/>
      <c r="O28" s="153"/>
    </row>
    <row r="29" spans="1:17" s="3" customFormat="1" ht="25.5" customHeight="1" x14ac:dyDescent="0.15">
      <c r="A29" s="39"/>
      <c r="B29" s="147" t="s">
        <v>151</v>
      </c>
      <c r="C29" s="89"/>
      <c r="D29" s="148" t="s">
        <v>176</v>
      </c>
      <c r="E29" s="149"/>
      <c r="F29" s="149"/>
      <c r="G29" s="150"/>
      <c r="H29" s="54" t="s">
        <v>197</v>
      </c>
      <c r="I29" s="52">
        <v>1</v>
      </c>
      <c r="J29" s="78"/>
      <c r="K29" s="79">
        <f t="shared" si="0"/>
        <v>0</v>
      </c>
      <c r="L29" s="151" t="s">
        <v>273</v>
      </c>
      <c r="M29" s="152"/>
      <c r="N29" s="152"/>
      <c r="O29" s="153"/>
    </row>
    <row r="30" spans="1:17" s="3" customFormat="1" ht="25.5" customHeight="1" x14ac:dyDescent="0.15">
      <c r="A30" s="39"/>
      <c r="B30" s="147" t="s">
        <v>34</v>
      </c>
      <c r="C30" s="89"/>
      <c r="D30" s="148" t="s">
        <v>132</v>
      </c>
      <c r="E30" s="149"/>
      <c r="F30" s="149"/>
      <c r="G30" s="150"/>
      <c r="H30" s="54" t="s">
        <v>197</v>
      </c>
      <c r="I30" s="52">
        <v>1</v>
      </c>
      <c r="J30" s="78">
        <v>1200</v>
      </c>
      <c r="K30" s="79">
        <f t="shared" si="0"/>
        <v>1200</v>
      </c>
      <c r="L30" s="151" t="s">
        <v>271</v>
      </c>
      <c r="M30" s="152"/>
      <c r="N30" s="152"/>
      <c r="O30" s="153"/>
    </row>
    <row r="31" spans="1:17" s="3" customFormat="1" ht="25.5" customHeight="1" x14ac:dyDescent="0.15">
      <c r="A31" s="39"/>
      <c r="B31" s="147" t="s">
        <v>34</v>
      </c>
      <c r="C31" s="89"/>
      <c r="D31" s="148" t="s">
        <v>246</v>
      </c>
      <c r="E31" s="149"/>
      <c r="F31" s="149"/>
      <c r="G31" s="150"/>
      <c r="H31" s="54" t="s">
        <v>196</v>
      </c>
      <c r="I31" s="52">
        <v>5</v>
      </c>
      <c r="J31" s="78">
        <v>1500</v>
      </c>
      <c r="K31" s="79">
        <f t="shared" si="0"/>
        <v>7500</v>
      </c>
      <c r="L31" s="151" t="s">
        <v>275</v>
      </c>
      <c r="M31" s="152"/>
      <c r="N31" s="152"/>
      <c r="O31" s="153"/>
    </row>
    <row r="32" spans="1:17" s="3" customFormat="1" ht="43" customHeight="1" x14ac:dyDescent="0.15">
      <c r="A32" s="39"/>
      <c r="B32" s="147" t="s">
        <v>194</v>
      </c>
      <c r="C32" s="89"/>
      <c r="D32" s="148" t="s">
        <v>237</v>
      </c>
      <c r="E32" s="149"/>
      <c r="F32" s="149"/>
      <c r="G32" s="150"/>
      <c r="H32" s="54" t="s">
        <v>197</v>
      </c>
      <c r="I32" s="52">
        <v>1</v>
      </c>
      <c r="J32" s="78">
        <f>55000+30000+45000+25000+20000+15000+15000+20000</f>
        <v>225000</v>
      </c>
      <c r="K32" s="79">
        <f t="shared" si="0"/>
        <v>225000</v>
      </c>
      <c r="L32" s="151" t="s">
        <v>318</v>
      </c>
      <c r="M32" s="152"/>
      <c r="N32" s="152"/>
      <c r="O32" s="153"/>
    </row>
    <row r="33" spans="1:17" s="3" customFormat="1" ht="25.5" customHeight="1" x14ac:dyDescent="0.15">
      <c r="A33" s="39"/>
      <c r="B33" s="147" t="s">
        <v>194</v>
      </c>
      <c r="C33" s="89"/>
      <c r="D33" s="148" t="s">
        <v>269</v>
      </c>
      <c r="E33" s="149"/>
      <c r="F33" s="149"/>
      <c r="G33" s="150"/>
      <c r="H33" s="54" t="s">
        <v>197</v>
      </c>
      <c r="I33" s="52">
        <v>1</v>
      </c>
      <c r="J33" s="78">
        <f>1500*14</f>
        <v>21000</v>
      </c>
      <c r="K33" s="79">
        <f>J33*I33</f>
        <v>21000</v>
      </c>
      <c r="L33" s="151" t="s">
        <v>291</v>
      </c>
      <c r="M33" s="152"/>
      <c r="N33" s="152"/>
      <c r="O33" s="153"/>
    </row>
    <row r="34" spans="1:17" s="3" customFormat="1" ht="25.5" customHeight="1" x14ac:dyDescent="0.15">
      <c r="A34" s="39"/>
      <c r="B34" s="147" t="s">
        <v>194</v>
      </c>
      <c r="C34" s="89"/>
      <c r="D34" s="148" t="s">
        <v>289</v>
      </c>
      <c r="E34" s="149"/>
      <c r="F34" s="149"/>
      <c r="G34" s="150"/>
      <c r="H34" s="54" t="s">
        <v>197</v>
      </c>
      <c r="I34" s="52">
        <v>1</v>
      </c>
      <c r="J34" s="78">
        <v>0</v>
      </c>
      <c r="K34" s="79">
        <v>0</v>
      </c>
      <c r="L34" s="75"/>
      <c r="M34" s="76"/>
      <c r="N34" s="76"/>
      <c r="O34" s="77"/>
    </row>
    <row r="35" spans="1:17" s="3" customFormat="1" ht="24" customHeight="1" x14ac:dyDescent="0.15">
      <c r="A35" s="39"/>
      <c r="B35" s="147" t="s">
        <v>194</v>
      </c>
      <c r="C35" s="89"/>
      <c r="D35" s="151" t="s">
        <v>272</v>
      </c>
      <c r="E35" s="152"/>
      <c r="F35" s="152"/>
      <c r="G35" s="153"/>
      <c r="H35" s="54" t="s">
        <v>197</v>
      </c>
      <c r="I35" s="52">
        <v>1</v>
      </c>
      <c r="J35" s="78"/>
      <c r="K35" s="79">
        <f>(K22+K23+K25+K30+K31+K32+K33)*0.23</f>
        <v>76217.400000000009</v>
      </c>
      <c r="L35" s="151" t="s">
        <v>274</v>
      </c>
      <c r="M35" s="152"/>
      <c r="N35" s="152"/>
      <c r="O35" s="153"/>
    </row>
    <row r="36" spans="1:17" s="3" customFormat="1" ht="24" customHeight="1" x14ac:dyDescent="0.15">
      <c r="A36" s="39"/>
      <c r="B36" s="147" t="s">
        <v>194</v>
      </c>
      <c r="C36" s="89"/>
      <c r="D36" s="173" t="s">
        <v>305</v>
      </c>
      <c r="E36" s="174"/>
      <c r="F36" s="174"/>
      <c r="G36" s="175"/>
      <c r="H36" s="54" t="s">
        <v>197</v>
      </c>
      <c r="I36" s="52">
        <v>1</v>
      </c>
      <c r="J36" s="78"/>
      <c r="K36" s="79">
        <f>SUM(K22:K33)*0.08875</f>
        <v>31043.258999999998</v>
      </c>
      <c r="L36" s="157" t="s">
        <v>306</v>
      </c>
      <c r="M36" s="158"/>
      <c r="N36" s="158"/>
      <c r="O36" s="159"/>
    </row>
    <row r="37" spans="1:17" s="3" customFormat="1" ht="24" customHeight="1" x14ac:dyDescent="0.15">
      <c r="A37" s="39"/>
      <c r="B37" s="147" t="s">
        <v>194</v>
      </c>
      <c r="C37" s="89"/>
      <c r="D37" s="148" t="s">
        <v>312</v>
      </c>
      <c r="E37" s="149"/>
      <c r="F37" s="149"/>
      <c r="G37" s="150"/>
      <c r="H37" s="54" t="s">
        <v>197</v>
      </c>
      <c r="I37" s="52"/>
      <c r="J37" s="78">
        <v>0</v>
      </c>
      <c r="K37" s="79">
        <v>0</v>
      </c>
      <c r="L37" s="157" t="s">
        <v>313</v>
      </c>
      <c r="M37" s="158"/>
      <c r="N37" s="158"/>
      <c r="O37" s="159"/>
    </row>
    <row r="39" spans="1:17" s="3" customFormat="1" ht="25.5" customHeight="1" x14ac:dyDescent="0.15">
      <c r="A39" s="39"/>
      <c r="B39" s="131" t="s">
        <v>32</v>
      </c>
      <c r="C39" s="132"/>
      <c r="D39" s="148" t="s">
        <v>181</v>
      </c>
      <c r="E39" s="149"/>
      <c r="F39" s="149"/>
      <c r="G39" s="150"/>
      <c r="H39" s="26" t="s">
        <v>197</v>
      </c>
      <c r="I39" s="50">
        <v>1</v>
      </c>
      <c r="J39" s="43" t="str">
        <f>IFERROR(VLOOKUP(D39,GUIDE!D11:J28,7,FALSE),"")</f>
        <v>-</v>
      </c>
      <c r="K39" s="42" t="str">
        <f>IFERROR(J39*I39,"")</f>
        <v/>
      </c>
      <c r="L39" s="151" t="s">
        <v>273</v>
      </c>
      <c r="M39" s="152"/>
      <c r="N39" s="152"/>
      <c r="O39" s="153"/>
      <c r="Q39" s="3" t="s">
        <v>30</v>
      </c>
    </row>
    <row r="40" spans="1:17" s="3" customFormat="1" ht="25.5" customHeight="1" x14ac:dyDescent="0.15">
      <c r="A40" s="39"/>
      <c r="B40" s="131" t="s">
        <v>151</v>
      </c>
      <c r="C40" s="132"/>
      <c r="D40" s="148" t="s">
        <v>152</v>
      </c>
      <c r="E40" s="149"/>
      <c r="F40" s="149"/>
      <c r="G40" s="150"/>
      <c r="H40" s="26" t="s">
        <v>197</v>
      </c>
      <c r="I40" s="50">
        <v>1</v>
      </c>
      <c r="J40" s="43" t="str">
        <f>IFERROR(VLOOKUP(D40,TRANSPORT!D11:J40,7,FALSE), "")</f>
        <v>-</v>
      </c>
      <c r="K40" s="42" t="str">
        <f>IFERROR(J40*I40,"")</f>
        <v/>
      </c>
      <c r="L40" s="151" t="s">
        <v>308</v>
      </c>
      <c r="M40" s="152"/>
      <c r="N40" s="152"/>
      <c r="O40" s="153"/>
    </row>
    <row r="41" spans="1:17" x14ac:dyDescent="0.15">
      <c r="A41" s="21"/>
      <c r="B41" s="21"/>
      <c r="C41" s="21"/>
      <c r="D41" s="35"/>
      <c r="E41" s="35"/>
      <c r="F41" s="35"/>
      <c r="G41" s="35"/>
      <c r="H41" s="21"/>
      <c r="I41" s="21"/>
      <c r="J41" s="44"/>
      <c r="K41" s="21"/>
      <c r="L41" s="21"/>
      <c r="M41" s="21"/>
      <c r="N41" s="21"/>
    </row>
    <row r="42" spans="1:17" ht="26.5" customHeight="1" x14ac:dyDescent="0.15">
      <c r="A42" s="21"/>
      <c r="B42" s="168" t="s">
        <v>198</v>
      </c>
      <c r="C42" s="169"/>
      <c r="D42" s="170" t="str" cm="1">
        <f t="array" ref="D42">IFERROR(SUMPRODUCT((H22:H40="Flat Fee") * (K22:K40 / N7)) + SUMPRODUCT((H22:H40="Per pax") * K22:K40)+ SUMPRODUCT((H22:H40="") * K22:K40),"-")</f>
        <v>-</v>
      </c>
      <c r="E42" s="171"/>
      <c r="F42" s="172"/>
      <c r="G42" s="21"/>
      <c r="H42" s="21"/>
      <c r="I42" s="21"/>
      <c r="J42" s="44"/>
      <c r="K42" s="21"/>
      <c r="L42" s="21"/>
      <c r="M42" s="21"/>
      <c r="N42" s="21"/>
    </row>
    <row r="43" spans="1:17" x14ac:dyDescent="0.15">
      <c r="A43" s="21"/>
      <c r="B43" s="21"/>
      <c r="E43" s="21"/>
      <c r="F43" s="21"/>
      <c r="G43" s="21"/>
      <c r="H43" s="21"/>
      <c r="I43" s="21"/>
      <c r="J43" s="44"/>
      <c r="K43" s="21"/>
      <c r="L43" s="21"/>
      <c r="M43" s="21"/>
      <c r="N43" s="21"/>
    </row>
    <row r="44" spans="1:17" x14ac:dyDescent="0.15">
      <c r="A44" s="21"/>
      <c r="B44" s="21"/>
      <c r="C44" s="21"/>
      <c r="D44" s="21"/>
      <c r="E44" s="21"/>
      <c r="F44" s="21"/>
      <c r="G44" s="21"/>
      <c r="H44" s="21"/>
      <c r="I44" s="21"/>
      <c r="J44" s="21"/>
      <c r="K44" s="21"/>
      <c r="L44" s="21"/>
      <c r="M44" s="21"/>
      <c r="N44" s="21"/>
    </row>
    <row r="45" spans="1:17" ht="14" x14ac:dyDescent="0.15">
      <c r="A45" s="21"/>
      <c r="B45" s="127" t="s">
        <v>82</v>
      </c>
      <c r="C45" s="127"/>
      <c r="D45" s="127"/>
      <c r="E45" s="127"/>
      <c r="F45" s="127"/>
      <c r="G45" s="127"/>
      <c r="H45" s="127"/>
      <c r="I45" s="127"/>
      <c r="J45" s="127"/>
      <c r="K45" s="127"/>
      <c r="L45" s="127"/>
      <c r="M45" s="127"/>
      <c r="N45" s="127"/>
      <c r="O45" s="127"/>
    </row>
    <row r="46" spans="1:17" x14ac:dyDescent="0.15">
      <c r="A46" s="21"/>
      <c r="B46" s="21"/>
      <c r="C46" s="21"/>
      <c r="D46" s="21"/>
      <c r="E46" s="21"/>
      <c r="F46" s="21"/>
      <c r="G46" s="21"/>
      <c r="H46" s="21"/>
      <c r="I46" s="21"/>
      <c r="J46" s="21"/>
      <c r="K46" s="21"/>
      <c r="L46" s="21"/>
      <c r="M46" s="21"/>
      <c r="N46" s="21"/>
    </row>
    <row r="47" spans="1:17" x14ac:dyDescent="0.15">
      <c r="A47" s="21"/>
      <c r="B47" s="45" t="s">
        <v>104</v>
      </c>
      <c r="C47" s="45" t="s">
        <v>105</v>
      </c>
      <c r="D47" s="45" t="s">
        <v>26</v>
      </c>
      <c r="E47" s="166" t="s">
        <v>106</v>
      </c>
      <c r="F47" s="166"/>
      <c r="G47" s="166"/>
      <c r="H47" s="167" t="s">
        <v>122</v>
      </c>
      <c r="I47" s="167"/>
      <c r="J47" s="167"/>
      <c r="K47" s="167"/>
      <c r="L47" s="167" t="str">
        <f>""&amp;'MENU TAB'!$D$12&amp;" comments"</f>
        <v xml:space="preserve"> comments</v>
      </c>
      <c r="M47" s="167"/>
      <c r="N47" s="167"/>
      <c r="O47" s="167"/>
    </row>
    <row r="48" spans="1:17" s="3" customFormat="1" ht="25.5" customHeight="1" x14ac:dyDescent="0.15">
      <c r="A48" s="39"/>
      <c r="B48" s="57">
        <v>0.20833333333333334</v>
      </c>
      <c r="C48" s="57">
        <v>0.20833333333333334</v>
      </c>
      <c r="D48" s="64">
        <f>C48-B48</f>
        <v>0</v>
      </c>
      <c r="E48" s="91" t="s">
        <v>248</v>
      </c>
      <c r="F48" s="91"/>
      <c r="G48" s="91"/>
      <c r="H48" s="161"/>
      <c r="I48" s="161"/>
      <c r="J48" s="161"/>
      <c r="K48" s="162"/>
      <c r="L48" s="163" t="s">
        <v>284</v>
      </c>
      <c r="M48" s="164"/>
      <c r="N48" s="164"/>
      <c r="O48" s="165"/>
    </row>
    <row r="49" spans="1:18" s="3" customFormat="1" ht="25.5" customHeight="1" x14ac:dyDescent="0.15">
      <c r="A49" s="39"/>
      <c r="B49" s="57">
        <v>0.26041666666666669</v>
      </c>
      <c r="C49" s="57">
        <v>0.29166666666666669</v>
      </c>
      <c r="D49" s="64">
        <f t="shared" ref="D49:D55" si="1">C49-B49</f>
        <v>3.125E-2</v>
      </c>
      <c r="E49" s="91" t="s">
        <v>249</v>
      </c>
      <c r="F49" s="91"/>
      <c r="G49" s="91"/>
      <c r="H49" s="161"/>
      <c r="I49" s="161"/>
      <c r="J49" s="161"/>
      <c r="K49" s="162"/>
      <c r="L49" s="163" t="s">
        <v>280</v>
      </c>
      <c r="M49" s="164"/>
      <c r="N49" s="164"/>
      <c r="O49" s="165"/>
    </row>
    <row r="50" spans="1:18" s="3" customFormat="1" ht="25.5" customHeight="1" x14ac:dyDescent="0.15">
      <c r="A50" s="39"/>
      <c r="B50" s="57">
        <v>0.29166666666666669</v>
      </c>
      <c r="C50" s="57">
        <v>0.29166666666666669</v>
      </c>
      <c r="D50" s="64">
        <f t="shared" si="1"/>
        <v>0</v>
      </c>
      <c r="E50" s="91" t="s">
        <v>250</v>
      </c>
      <c r="F50" s="91"/>
      <c r="G50" s="91"/>
      <c r="H50" s="161"/>
      <c r="I50" s="161"/>
      <c r="J50" s="161"/>
      <c r="K50" s="162"/>
      <c r="L50" s="163" t="s">
        <v>282</v>
      </c>
      <c r="M50" s="164"/>
      <c r="N50" s="164"/>
      <c r="O50" s="165"/>
    </row>
    <row r="51" spans="1:18" s="3" customFormat="1" ht="25.5" customHeight="1" x14ac:dyDescent="0.15">
      <c r="A51" s="39"/>
      <c r="B51" s="57">
        <v>0.29166666666666669</v>
      </c>
      <c r="C51" s="57">
        <v>0.32291666666666669</v>
      </c>
      <c r="D51" s="64">
        <f t="shared" si="1"/>
        <v>3.125E-2</v>
      </c>
      <c r="E51" s="91" t="s">
        <v>251</v>
      </c>
      <c r="F51" s="91"/>
      <c r="G51" s="91"/>
      <c r="H51" s="161"/>
      <c r="I51" s="161"/>
      <c r="J51" s="161"/>
      <c r="K51" s="162"/>
      <c r="L51" s="163"/>
      <c r="M51" s="164"/>
      <c r="N51" s="164"/>
      <c r="O51" s="165"/>
    </row>
    <row r="52" spans="1:18" s="3" customFormat="1" ht="25.5" customHeight="1" x14ac:dyDescent="0.15">
      <c r="A52" s="39"/>
      <c r="B52" s="57">
        <v>0.32291666666666669</v>
      </c>
      <c r="C52" s="57">
        <v>0.41666666666666669</v>
      </c>
      <c r="D52" s="64">
        <f t="shared" si="1"/>
        <v>9.375E-2</v>
      </c>
      <c r="E52" s="91" t="s">
        <v>283</v>
      </c>
      <c r="F52" s="91"/>
      <c r="G52" s="91"/>
      <c r="H52" s="161"/>
      <c r="I52" s="161"/>
      <c r="J52" s="161"/>
      <c r="K52" s="162"/>
      <c r="L52" s="163" t="s">
        <v>281</v>
      </c>
      <c r="M52" s="164"/>
      <c r="N52" s="164"/>
      <c r="O52" s="165"/>
    </row>
    <row r="53" spans="1:18" s="3" customFormat="1" ht="25.5" customHeight="1" x14ac:dyDescent="0.15">
      <c r="A53" s="39"/>
      <c r="B53" s="57">
        <v>0.41666666666666669</v>
      </c>
      <c r="C53" s="57">
        <v>0.45833333333333331</v>
      </c>
      <c r="D53" s="64">
        <f t="shared" si="1"/>
        <v>4.166666666666663E-2</v>
      </c>
      <c r="E53" s="154" t="s">
        <v>309</v>
      </c>
      <c r="F53" s="155"/>
      <c r="G53" s="156"/>
      <c r="H53" s="80"/>
      <c r="I53" s="80"/>
      <c r="J53" s="80"/>
      <c r="K53" s="81"/>
      <c r="L53" s="82"/>
      <c r="M53" s="83"/>
      <c r="N53" s="83"/>
      <c r="O53" s="84"/>
    </row>
    <row r="54" spans="1:18" s="3" customFormat="1" ht="25.5" customHeight="1" x14ac:dyDescent="0.15">
      <c r="A54" s="39"/>
      <c r="B54" s="57">
        <v>0.45833333333333331</v>
      </c>
      <c r="C54" s="57">
        <v>0.48958333333333331</v>
      </c>
      <c r="D54" s="64">
        <f t="shared" si="1"/>
        <v>3.125E-2</v>
      </c>
      <c r="E54" s="91" t="s">
        <v>252</v>
      </c>
      <c r="F54" s="91"/>
      <c r="G54" s="91"/>
      <c r="H54" s="161"/>
      <c r="I54" s="161"/>
      <c r="J54" s="161"/>
      <c r="K54" s="162"/>
      <c r="L54" s="163"/>
      <c r="M54" s="164"/>
      <c r="N54" s="164"/>
      <c r="O54" s="165"/>
    </row>
    <row r="55" spans="1:18" s="3" customFormat="1" ht="25.5" customHeight="1" x14ac:dyDescent="0.15">
      <c r="A55" s="39"/>
      <c r="B55" s="57">
        <v>0.48958333333333331</v>
      </c>
      <c r="C55" s="57">
        <v>0.48958333333333331</v>
      </c>
      <c r="D55" s="64">
        <f t="shared" si="1"/>
        <v>0</v>
      </c>
      <c r="E55" s="91" t="s">
        <v>253</v>
      </c>
      <c r="F55" s="91"/>
      <c r="G55" s="91"/>
      <c r="H55" s="161"/>
      <c r="I55" s="161"/>
      <c r="J55" s="161"/>
      <c r="K55" s="162"/>
      <c r="L55" s="163" t="s">
        <v>280</v>
      </c>
      <c r="M55" s="164"/>
      <c r="N55" s="164"/>
      <c r="O55" s="165"/>
    </row>
    <row r="56" spans="1:18" x14ac:dyDescent="0.15">
      <c r="A56" s="21"/>
      <c r="B56" s="21"/>
      <c r="C56" s="21"/>
      <c r="D56" s="21"/>
      <c r="E56" s="21"/>
      <c r="F56" s="21"/>
      <c r="G56" s="21"/>
      <c r="H56" s="21"/>
      <c r="I56" s="21"/>
      <c r="J56" s="21"/>
      <c r="K56" s="21"/>
      <c r="L56" s="21"/>
      <c r="M56" s="21"/>
      <c r="N56" s="21"/>
    </row>
    <row r="57" spans="1:18" x14ac:dyDescent="0.15">
      <c r="A57" s="21"/>
      <c r="B57" s="21"/>
      <c r="C57" s="21"/>
      <c r="D57" s="21"/>
      <c r="E57" s="21"/>
      <c r="F57" s="21"/>
      <c r="G57" s="21"/>
      <c r="H57" s="21"/>
      <c r="I57" s="21"/>
      <c r="J57" s="21"/>
      <c r="K57" s="21"/>
      <c r="L57" s="21"/>
      <c r="M57" s="21"/>
      <c r="N57" s="21"/>
    </row>
    <row r="58" spans="1:18" ht="14" x14ac:dyDescent="0.15">
      <c r="A58" s="21"/>
      <c r="B58" s="127" t="s">
        <v>83</v>
      </c>
      <c r="C58" s="127"/>
      <c r="D58" s="127"/>
      <c r="E58" s="127"/>
      <c r="F58" s="127"/>
      <c r="G58" s="127"/>
      <c r="H58" s="127"/>
      <c r="I58" s="127"/>
      <c r="J58" s="127"/>
      <c r="K58" s="127"/>
      <c r="L58" s="127"/>
      <c r="M58" s="127"/>
      <c r="N58" s="127"/>
      <c r="O58" s="127"/>
    </row>
    <row r="59" spans="1:18" ht="6.75" customHeight="1" x14ac:dyDescent="0.15">
      <c r="A59" s="21"/>
      <c r="B59" s="21"/>
      <c r="C59" s="21"/>
      <c r="D59" s="21"/>
      <c r="E59" s="21"/>
      <c r="F59" s="21"/>
      <c r="G59" s="21"/>
      <c r="H59" s="21"/>
      <c r="I59" s="21"/>
      <c r="J59" s="21"/>
      <c r="K59" s="21"/>
      <c r="L59" s="21"/>
      <c r="M59" s="21"/>
      <c r="N59" s="21"/>
    </row>
    <row r="60" spans="1:18" x14ac:dyDescent="0.15">
      <c r="A60" s="21"/>
      <c r="B60" s="21"/>
      <c r="C60" s="21"/>
      <c r="D60" s="166" t="s">
        <v>113</v>
      </c>
      <c r="E60" s="166"/>
      <c r="F60" s="166"/>
      <c r="G60" s="166"/>
      <c r="H60" s="166"/>
      <c r="I60" s="166"/>
      <c r="J60" s="166"/>
      <c r="K60" s="166"/>
      <c r="L60" s="166"/>
      <c r="M60" s="166"/>
      <c r="N60" s="166"/>
      <c r="O60" s="6"/>
    </row>
    <row r="61" spans="1:18" s="3" customFormat="1" ht="25.5" customHeight="1" x14ac:dyDescent="0.15">
      <c r="A61" s="39"/>
      <c r="B61" s="116" t="s">
        <v>120</v>
      </c>
      <c r="C61" s="117"/>
      <c r="D61" s="160" t="s">
        <v>276</v>
      </c>
      <c r="E61" s="160"/>
      <c r="F61" s="160"/>
      <c r="G61" s="160"/>
      <c r="H61" s="160"/>
      <c r="I61" s="160"/>
      <c r="J61" s="160"/>
      <c r="K61" s="160"/>
      <c r="L61" s="160"/>
      <c r="M61" s="160"/>
      <c r="N61" s="160"/>
      <c r="O61" s="160"/>
      <c r="P61" s="5"/>
      <c r="Q61" s="5"/>
      <c r="R61" s="5"/>
    </row>
    <row r="62" spans="1:18" s="3" customFormat="1" ht="29" customHeight="1" x14ac:dyDescent="0.15">
      <c r="A62" s="39"/>
      <c r="B62" s="116" t="s">
        <v>121</v>
      </c>
      <c r="C62" s="117"/>
      <c r="D62" s="182" t="s">
        <v>304</v>
      </c>
      <c r="E62" s="182"/>
      <c r="F62" s="182"/>
      <c r="G62" s="182"/>
      <c r="H62" s="182"/>
      <c r="I62" s="182"/>
      <c r="J62" s="182"/>
      <c r="K62" s="182"/>
      <c r="L62" s="182"/>
      <c r="M62" s="182"/>
      <c r="N62" s="182"/>
      <c r="O62" s="182"/>
      <c r="P62" s="5"/>
      <c r="Q62" s="5"/>
      <c r="R62" s="5"/>
    </row>
    <row r="63" spans="1:18" s="3" customFormat="1" ht="25.5" customHeight="1" x14ac:dyDescent="0.15">
      <c r="A63" s="39"/>
      <c r="B63" s="116" t="s">
        <v>119</v>
      </c>
      <c r="C63" s="117"/>
      <c r="D63" s="160" t="s">
        <v>278</v>
      </c>
      <c r="E63" s="160"/>
      <c r="F63" s="160"/>
      <c r="G63" s="160"/>
      <c r="H63" s="160"/>
      <c r="I63" s="160"/>
      <c r="J63" s="160"/>
      <c r="K63" s="160"/>
      <c r="L63" s="160"/>
      <c r="M63" s="160"/>
      <c r="N63" s="160"/>
      <c r="O63" s="160"/>
      <c r="P63" s="5"/>
      <c r="Q63" s="5"/>
      <c r="R63" s="5"/>
    </row>
    <row r="64" spans="1:18" s="3" customFormat="1" ht="25.5" customHeight="1" x14ac:dyDescent="0.15">
      <c r="A64" s="39"/>
      <c r="B64" s="116" t="s">
        <v>117</v>
      </c>
      <c r="C64" s="117"/>
      <c r="D64" s="160" t="s">
        <v>279</v>
      </c>
      <c r="E64" s="160"/>
      <c r="F64" s="160"/>
      <c r="G64" s="160"/>
      <c r="H64" s="160"/>
      <c r="I64" s="160"/>
      <c r="J64" s="160"/>
      <c r="K64" s="160"/>
      <c r="L64" s="160"/>
      <c r="M64" s="160"/>
      <c r="N64" s="160"/>
      <c r="O64" s="160"/>
      <c r="P64" s="8"/>
      <c r="Q64" s="8"/>
      <c r="R64" s="5"/>
    </row>
    <row r="65" spans="1:18" s="3" customFormat="1" ht="25.5" customHeight="1" x14ac:dyDescent="0.15">
      <c r="A65" s="39"/>
      <c r="B65" s="116" t="s">
        <v>114</v>
      </c>
      <c r="C65" s="117"/>
      <c r="D65" s="189" t="s">
        <v>288</v>
      </c>
      <c r="E65" s="160"/>
      <c r="F65" s="160"/>
      <c r="G65" s="160"/>
      <c r="H65" s="160"/>
      <c r="I65" s="160"/>
      <c r="J65" s="160"/>
      <c r="K65" s="160"/>
      <c r="L65" s="160"/>
      <c r="M65" s="160"/>
      <c r="N65" s="160"/>
      <c r="O65" s="160"/>
      <c r="P65" s="8"/>
      <c r="Q65" s="8"/>
      <c r="R65" s="5"/>
    </row>
    <row r="66" spans="1:18" s="3" customFormat="1" ht="25.5" customHeight="1" x14ac:dyDescent="0.15">
      <c r="A66" s="39" t="e" vm="1">
        <v>#VALUE!</v>
      </c>
      <c r="B66" s="116" t="s">
        <v>115</v>
      </c>
      <c r="C66" s="117"/>
      <c r="D66" s="160" t="s">
        <v>277</v>
      </c>
      <c r="E66" s="160"/>
      <c r="F66" s="160"/>
      <c r="G66" s="160"/>
      <c r="H66" s="160"/>
      <c r="I66" s="160"/>
      <c r="J66" s="160"/>
      <c r="K66" s="160"/>
      <c r="L66" s="160"/>
      <c r="M66" s="160"/>
      <c r="N66" s="160"/>
      <c r="O66" s="160"/>
      <c r="P66" s="8"/>
      <c r="Q66" s="8"/>
      <c r="R66" s="5"/>
    </row>
    <row r="67" spans="1:18" s="3" customFormat="1" ht="25.5" customHeight="1" x14ac:dyDescent="0.15">
      <c r="A67" s="39"/>
      <c r="B67" s="183" t="s">
        <v>112</v>
      </c>
      <c r="C67" s="184"/>
      <c r="D67" s="160" t="s">
        <v>254</v>
      </c>
      <c r="E67" s="160"/>
      <c r="F67" s="160"/>
      <c r="G67" s="160"/>
      <c r="H67" s="160"/>
      <c r="I67" s="160"/>
      <c r="J67" s="160"/>
      <c r="K67" s="160"/>
      <c r="L67" s="160"/>
      <c r="M67" s="160"/>
      <c r="N67" s="160"/>
      <c r="O67" s="160"/>
    </row>
    <row r="68" spans="1:18" s="3" customFormat="1" ht="25.5" customHeight="1" x14ac:dyDescent="0.15">
      <c r="A68" s="39"/>
      <c r="B68" s="185" t="s">
        <v>118</v>
      </c>
      <c r="C68" s="186"/>
      <c r="D68" s="160" t="s">
        <v>277</v>
      </c>
      <c r="E68" s="160"/>
      <c r="F68" s="160"/>
      <c r="G68" s="160"/>
      <c r="H68" s="160"/>
      <c r="I68" s="160"/>
      <c r="J68" s="160"/>
      <c r="K68" s="160"/>
      <c r="L68" s="160"/>
      <c r="M68" s="160"/>
      <c r="N68" s="160"/>
      <c r="O68" s="160"/>
    </row>
    <row r="71" spans="1:18" ht="14" x14ac:dyDescent="0.15">
      <c r="B71" s="127" t="s">
        <v>211</v>
      </c>
      <c r="C71" s="127"/>
      <c r="D71" s="127"/>
      <c r="E71" s="127"/>
      <c r="F71" s="127"/>
      <c r="G71" s="127"/>
      <c r="H71" s="127"/>
      <c r="I71" s="127"/>
      <c r="J71" s="127"/>
      <c r="K71" s="127"/>
      <c r="L71" s="127"/>
      <c r="M71" s="127"/>
      <c r="N71" s="127"/>
      <c r="O71" s="127"/>
    </row>
    <row r="73" spans="1:18" x14ac:dyDescent="0.15">
      <c r="B73" s="182" t="s">
        <v>320</v>
      </c>
      <c r="C73" s="182"/>
      <c r="D73" s="182"/>
      <c r="E73" s="182"/>
      <c r="F73" s="182"/>
      <c r="G73" s="182"/>
      <c r="H73" s="182"/>
      <c r="I73" s="182"/>
      <c r="J73" s="182"/>
      <c r="K73" s="182"/>
      <c r="L73" s="182"/>
      <c r="M73" s="182"/>
      <c r="N73" s="182"/>
      <c r="O73" s="182"/>
    </row>
    <row r="74" spans="1:18" x14ac:dyDescent="0.15">
      <c r="B74" s="182"/>
      <c r="C74" s="182"/>
      <c r="D74" s="182"/>
      <c r="E74" s="182"/>
      <c r="F74" s="182"/>
      <c r="G74" s="182"/>
      <c r="H74" s="182"/>
      <c r="I74" s="182"/>
      <c r="J74" s="182"/>
      <c r="K74" s="182"/>
      <c r="L74" s="182"/>
      <c r="M74" s="182"/>
      <c r="N74" s="182"/>
      <c r="O74" s="182"/>
    </row>
    <row r="75" spans="1:18" x14ac:dyDescent="0.15">
      <c r="B75" s="182"/>
      <c r="C75" s="182"/>
      <c r="D75" s="182"/>
      <c r="E75" s="182"/>
      <c r="F75" s="182"/>
      <c r="G75" s="182"/>
      <c r="H75" s="182"/>
      <c r="I75" s="182"/>
      <c r="J75" s="182"/>
      <c r="K75" s="182"/>
      <c r="L75" s="182"/>
      <c r="M75" s="182"/>
      <c r="N75" s="182"/>
      <c r="O75" s="182"/>
    </row>
    <row r="76" spans="1:18" x14ac:dyDescent="0.15">
      <c r="B76" s="182"/>
      <c r="C76" s="182"/>
      <c r="D76" s="182"/>
      <c r="E76" s="182"/>
      <c r="F76" s="182"/>
      <c r="G76" s="182"/>
      <c r="H76" s="182"/>
      <c r="I76" s="182"/>
      <c r="J76" s="182"/>
      <c r="K76" s="182"/>
      <c r="L76" s="182"/>
      <c r="M76" s="182"/>
      <c r="N76" s="182"/>
      <c r="O76" s="182"/>
    </row>
    <row r="77" spans="1:18" x14ac:dyDescent="0.15">
      <c r="B77" s="182"/>
      <c r="C77" s="182"/>
      <c r="D77" s="182"/>
      <c r="E77" s="182"/>
      <c r="F77" s="182"/>
      <c r="G77" s="182"/>
      <c r="H77" s="182"/>
      <c r="I77" s="182"/>
      <c r="J77" s="182"/>
      <c r="K77" s="182"/>
      <c r="L77" s="182"/>
      <c r="M77" s="182"/>
      <c r="N77" s="182"/>
      <c r="O77" s="182"/>
    </row>
    <row r="78" spans="1:18" x14ac:dyDescent="0.15">
      <c r="B78" s="182"/>
      <c r="C78" s="182"/>
      <c r="D78" s="182"/>
      <c r="E78" s="182"/>
      <c r="F78" s="182"/>
      <c r="G78" s="182"/>
      <c r="H78" s="182"/>
      <c r="I78" s="182"/>
      <c r="J78" s="182"/>
      <c r="K78" s="182"/>
      <c r="L78" s="182"/>
      <c r="M78" s="182"/>
      <c r="N78" s="182"/>
      <c r="O78" s="182"/>
    </row>
    <row r="79" spans="1:18" x14ac:dyDescent="0.15">
      <c r="B79" s="182"/>
      <c r="C79" s="182"/>
      <c r="D79" s="182"/>
      <c r="E79" s="182"/>
      <c r="F79" s="182"/>
      <c r="G79" s="182"/>
      <c r="H79" s="182"/>
      <c r="I79" s="182"/>
      <c r="J79" s="182"/>
      <c r="K79" s="182"/>
      <c r="L79" s="182"/>
      <c r="M79" s="182"/>
      <c r="N79" s="182"/>
      <c r="O79" s="182"/>
    </row>
    <row r="80" spans="1:18" x14ac:dyDescent="0.15">
      <c r="B80" s="182"/>
      <c r="C80" s="182"/>
      <c r="D80" s="182"/>
      <c r="E80" s="182"/>
      <c r="F80" s="182"/>
      <c r="G80" s="182"/>
      <c r="H80" s="182"/>
      <c r="I80" s="182"/>
      <c r="J80" s="182"/>
      <c r="K80" s="182"/>
      <c r="L80" s="182"/>
      <c r="M80" s="182"/>
      <c r="N80" s="182"/>
      <c r="O80" s="182"/>
    </row>
    <row r="81" spans="2:15" x14ac:dyDescent="0.15">
      <c r="B81" s="182"/>
      <c r="C81" s="182"/>
      <c r="D81" s="182"/>
      <c r="E81" s="182"/>
      <c r="F81" s="182"/>
      <c r="G81" s="182"/>
      <c r="H81" s="182"/>
      <c r="I81" s="182"/>
      <c r="J81" s="182"/>
      <c r="K81" s="182"/>
      <c r="L81" s="182"/>
      <c r="M81" s="182"/>
      <c r="N81" s="182"/>
      <c r="O81" s="182"/>
    </row>
    <row r="82" spans="2:15" x14ac:dyDescent="0.15">
      <c r="B82" s="182"/>
      <c r="C82" s="182"/>
      <c r="D82" s="182"/>
      <c r="E82" s="182"/>
      <c r="F82" s="182"/>
      <c r="G82" s="182"/>
      <c r="H82" s="182"/>
      <c r="I82" s="182"/>
      <c r="J82" s="182"/>
      <c r="K82" s="182"/>
      <c r="L82" s="182"/>
      <c r="M82" s="182"/>
      <c r="N82" s="182"/>
      <c r="O82" s="182"/>
    </row>
    <row r="83" spans="2:15" x14ac:dyDescent="0.15">
      <c r="B83" s="182"/>
      <c r="C83" s="182"/>
      <c r="D83" s="182"/>
      <c r="E83" s="182"/>
      <c r="F83" s="182"/>
      <c r="G83" s="182"/>
      <c r="H83" s="182"/>
      <c r="I83" s="182"/>
      <c r="J83" s="182"/>
      <c r="K83" s="182"/>
      <c r="L83" s="182"/>
      <c r="M83" s="182"/>
      <c r="N83" s="182"/>
      <c r="O83" s="182"/>
    </row>
  </sheetData>
  <mergeCells count="117">
    <mergeCell ref="B68:C68"/>
    <mergeCell ref="D68:O68"/>
    <mergeCell ref="B71:O71"/>
    <mergeCell ref="B73:O83"/>
    <mergeCell ref="B65:C65"/>
    <mergeCell ref="D65:O65"/>
    <mergeCell ref="B66:C66"/>
    <mergeCell ref="D66:O66"/>
    <mergeCell ref="B67:C67"/>
    <mergeCell ref="D67:O67"/>
    <mergeCell ref="B62:C62"/>
    <mergeCell ref="D62:O62"/>
    <mergeCell ref="B63:C63"/>
    <mergeCell ref="D63:O63"/>
    <mergeCell ref="B64:C64"/>
    <mergeCell ref="D64:O64"/>
    <mergeCell ref="E55:G55"/>
    <mergeCell ref="H55:K55"/>
    <mergeCell ref="L55:O55"/>
    <mergeCell ref="B58:O58"/>
    <mergeCell ref="D60:N60"/>
    <mergeCell ref="B61:C61"/>
    <mergeCell ref="D61:O61"/>
    <mergeCell ref="E54:G54"/>
    <mergeCell ref="H54:K54"/>
    <mergeCell ref="L54:O54"/>
    <mergeCell ref="E51:G51"/>
    <mergeCell ref="H51:K51"/>
    <mergeCell ref="L51:O51"/>
    <mergeCell ref="E52:G52"/>
    <mergeCell ref="H52:K52"/>
    <mergeCell ref="L52:O52"/>
    <mergeCell ref="E53:G53"/>
    <mergeCell ref="E49:G49"/>
    <mergeCell ref="H49:K49"/>
    <mergeCell ref="L49:O49"/>
    <mergeCell ref="E50:G50"/>
    <mergeCell ref="H50:K50"/>
    <mergeCell ref="L50:O50"/>
    <mergeCell ref="E47:G47"/>
    <mergeCell ref="H47:K47"/>
    <mergeCell ref="L47:O47"/>
    <mergeCell ref="E48:G48"/>
    <mergeCell ref="H48:K48"/>
    <mergeCell ref="L48:O48"/>
    <mergeCell ref="B40:C40"/>
    <mergeCell ref="D40:G40"/>
    <mergeCell ref="L40:O40"/>
    <mergeCell ref="B42:C42"/>
    <mergeCell ref="D42:F42"/>
    <mergeCell ref="B45:O45"/>
    <mergeCell ref="B39:C39"/>
    <mergeCell ref="D39:G39"/>
    <mergeCell ref="L39:O39"/>
    <mergeCell ref="B35:C35"/>
    <mergeCell ref="L35:O35"/>
    <mergeCell ref="D35:G35"/>
    <mergeCell ref="B34:C34"/>
    <mergeCell ref="D34:G34"/>
    <mergeCell ref="B36:C36"/>
    <mergeCell ref="D36:G36"/>
    <mergeCell ref="L36:O36"/>
    <mergeCell ref="B37:C37"/>
    <mergeCell ref="D37:G37"/>
    <mergeCell ref="L37:O37"/>
    <mergeCell ref="B33:C33"/>
    <mergeCell ref="D33:G33"/>
    <mergeCell ref="L33:O33"/>
    <mergeCell ref="B31:C31"/>
    <mergeCell ref="D31:G31"/>
    <mergeCell ref="L31:O31"/>
    <mergeCell ref="B32:C32"/>
    <mergeCell ref="D32:G32"/>
    <mergeCell ref="L32:O32"/>
    <mergeCell ref="L1:O5"/>
    <mergeCell ref="G2:H2"/>
    <mergeCell ref="G4:H4"/>
    <mergeCell ref="C7:K7"/>
    <mergeCell ref="N7:O7"/>
    <mergeCell ref="B10:C10"/>
    <mergeCell ref="B23:C23"/>
    <mergeCell ref="D23:G23"/>
    <mergeCell ref="L23:O23"/>
    <mergeCell ref="B19:O19"/>
    <mergeCell ref="B21:C21"/>
    <mergeCell ref="D21:G21"/>
    <mergeCell ref="L21:O21"/>
    <mergeCell ref="B22:C22"/>
    <mergeCell ref="D22:G22"/>
    <mergeCell ref="L22:O22"/>
    <mergeCell ref="B13:C13"/>
    <mergeCell ref="M15:O15"/>
    <mergeCell ref="B16:C16"/>
    <mergeCell ref="D16:H16"/>
    <mergeCell ref="J16:K16"/>
    <mergeCell ref="M16:O16"/>
    <mergeCell ref="B24:C24"/>
    <mergeCell ref="D24:G24"/>
    <mergeCell ref="L24:O24"/>
    <mergeCell ref="B29:C29"/>
    <mergeCell ref="D29:G29"/>
    <mergeCell ref="L29:O29"/>
    <mergeCell ref="B30:C30"/>
    <mergeCell ref="D30:G30"/>
    <mergeCell ref="L30:O30"/>
    <mergeCell ref="B25:C25"/>
    <mergeCell ref="D25:G25"/>
    <mergeCell ref="L25:O25"/>
    <mergeCell ref="B28:C28"/>
    <mergeCell ref="D28:G28"/>
    <mergeCell ref="L28:O28"/>
    <mergeCell ref="B26:C26"/>
    <mergeCell ref="L26:O26"/>
    <mergeCell ref="D26:G26"/>
    <mergeCell ref="B27:C27"/>
    <mergeCell ref="D27:G27"/>
    <mergeCell ref="L27:O27"/>
  </mergeCells>
  <dataValidations count="7">
    <dataValidation type="list" allowBlank="1" showInputMessage="1" showErrorMessage="1" sqref="K13" xr:uid="{C2B807CA-E95B-4B3E-9EBE-11053EB70AA8}">
      <formula1>PRM_level</formula1>
    </dataValidation>
    <dataValidation type="list" allowBlank="1" showInputMessage="1" showErrorMessage="1" sqref="H13" xr:uid="{B9EAC3B0-95B0-41BD-A153-9E349B7714F7}">
      <formula1>INDIRECT("Activity_level")</formula1>
    </dataValidation>
    <dataValidation type="list" allowBlank="1" showInputMessage="1" showErrorMessage="1" sqref="O10" xr:uid="{4ADD944B-3C37-4A3E-B7E3-3F53A3313CB4}">
      <formula1>INDIRECT("time_units")</formula1>
    </dataValidation>
    <dataValidation type="list" allowBlank="1" showInputMessage="1" showErrorMessage="1" sqref="H10" xr:uid="{2F33EEDF-2541-4EFD-8CAF-47A0675FF267}">
      <formula1>INDIRECT("Product_Type")</formula1>
    </dataValidation>
    <dataValidation type="list" allowBlank="1" showInputMessage="1" showErrorMessage="1" sqref="D39:D40 D22:D25 D28:D33" xr:uid="{61EFC213-1852-40BB-BF87-D9C7EABAE671}">
      <formula1>INDIRECT("Item_"&amp;VLOOKUP($B22,INDIRECT("Item_Family_Link"),2,FALSE)&amp;"")</formula1>
    </dataValidation>
    <dataValidation type="list" allowBlank="1" showInputMessage="1" showErrorMessage="1" sqref="H39:H40 H22:H37" xr:uid="{54082356-02A8-42E1-BE49-9F8EBDC1624C}">
      <formula1>INDIRECT("Cost_Unit")</formula1>
    </dataValidation>
    <dataValidation type="list" allowBlank="1" showInputMessage="1" showErrorMessage="1" sqref="B39:C40 B22:C37" xr:uid="{C7AFE714-A81F-410F-8B81-0239D58F4DE5}">
      <formula1>INDIRECT("Item_Family")</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5BAD545-A5DC-4683-9FAA-79B62053442D}">
          <x14:formula1>
            <xm:f>Lists!$AW$2:$AW$3</xm:f>
          </x14:formula1>
          <xm:sqref>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118B-FF3A-40A9-AA67-A83FBB9210E4}">
  <sheetPr codeName="Feuil8">
    <tabColor rgb="FF323A46"/>
  </sheetPr>
  <dimension ref="A1:R82"/>
  <sheetViews>
    <sheetView showGridLines="0" topLeftCell="B16" zoomScale="130" zoomScaleNormal="130" workbookViewId="0">
      <selection activeCell="L30" sqref="L30:O30"/>
    </sheetView>
  </sheetViews>
  <sheetFormatPr baseColWidth="10" defaultRowHeight="13" x14ac:dyDescent="0.15"/>
  <cols>
    <col min="1" max="1" width="5.1640625" customWidth="1"/>
    <col min="2"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7" spans="1:16" ht="25.5" customHeight="1" x14ac:dyDescent="0.15">
      <c r="A7" s="21"/>
      <c r="B7" s="23" t="s">
        <v>24</v>
      </c>
      <c r="C7" s="105"/>
      <c r="D7" s="105"/>
      <c r="E7" s="105"/>
      <c r="F7" s="105"/>
      <c r="G7" s="105"/>
      <c r="H7" s="105"/>
      <c r="I7" s="105"/>
      <c r="J7" s="105"/>
      <c r="K7" s="105"/>
      <c r="M7" s="34" t="s">
        <v>150</v>
      </c>
      <c r="N7" s="176">
        <v>110</v>
      </c>
      <c r="O7" s="177"/>
    </row>
    <row r="8" spans="1:16" x14ac:dyDescent="0.15">
      <c r="A8" s="21"/>
      <c r="B8" s="33"/>
      <c r="C8" s="21"/>
      <c r="D8" s="21"/>
      <c r="E8" s="21"/>
      <c r="F8" s="35"/>
      <c r="G8" s="21"/>
      <c r="H8" s="21"/>
      <c r="I8" s="21"/>
      <c r="J8" s="21"/>
      <c r="K8" s="35"/>
      <c r="M8" s="36"/>
      <c r="N8" s="21"/>
      <c r="O8" s="21"/>
    </row>
    <row r="9" spans="1:16" x14ac:dyDescent="0.15">
      <c r="A9" s="21"/>
      <c r="B9" s="36"/>
      <c r="D9" s="22" t="s">
        <v>107</v>
      </c>
      <c r="E9" s="22" t="s">
        <v>108</v>
      </c>
      <c r="F9" s="35"/>
      <c r="G9" s="21"/>
      <c r="H9" s="21"/>
      <c r="I9" s="21"/>
      <c r="J9" s="21"/>
      <c r="K9" s="35"/>
      <c r="M9" s="33"/>
      <c r="N9" s="22" t="s">
        <v>109</v>
      </c>
      <c r="O9" s="22" t="s">
        <v>110</v>
      </c>
    </row>
    <row r="10" spans="1:16" ht="25.5" customHeight="1" x14ac:dyDescent="0.15">
      <c r="A10" s="21"/>
      <c r="B10" s="178" t="s">
        <v>103</v>
      </c>
      <c r="C10" s="178"/>
      <c r="D10" s="52"/>
      <c r="E10" s="52"/>
      <c r="G10" s="23" t="s">
        <v>25</v>
      </c>
      <c r="H10" s="30" t="s">
        <v>85</v>
      </c>
      <c r="J10" s="37" t="s">
        <v>111</v>
      </c>
      <c r="K10" s="38"/>
      <c r="M10" s="23" t="s">
        <v>26</v>
      </c>
      <c r="N10" s="52">
        <v>5</v>
      </c>
      <c r="O10" s="52" t="s">
        <v>100</v>
      </c>
    </row>
    <row r="11" spans="1:16" x14ac:dyDescent="0.15">
      <c r="A11" s="21"/>
      <c r="B11" s="33"/>
      <c r="C11" s="21"/>
      <c r="D11" s="21"/>
      <c r="E11" s="21"/>
      <c r="G11" s="35"/>
      <c r="H11" s="21"/>
      <c r="J11" s="21"/>
      <c r="K11" s="21"/>
      <c r="M11" s="36"/>
      <c r="N11" s="21"/>
      <c r="O11" s="21"/>
    </row>
    <row r="12" spans="1:16" x14ac:dyDescent="0.15">
      <c r="A12" s="21"/>
      <c r="B12" s="33"/>
      <c r="C12" s="22"/>
      <c r="D12" s="22"/>
      <c r="E12" s="21"/>
      <c r="G12" s="35"/>
      <c r="H12" s="21"/>
      <c r="J12" s="21"/>
      <c r="K12" s="21"/>
      <c r="M12" s="36"/>
      <c r="N12" s="22" t="s">
        <v>107</v>
      </c>
      <c r="O12" s="22" t="s">
        <v>108</v>
      </c>
    </row>
    <row r="13" spans="1:16" ht="25.5" customHeight="1" x14ac:dyDescent="0.15">
      <c r="A13" s="21"/>
      <c r="B13" s="87" t="s">
        <v>212</v>
      </c>
      <c r="C13" s="88"/>
      <c r="D13" s="63"/>
      <c r="E13" s="54"/>
      <c r="G13" s="65" t="s">
        <v>214</v>
      </c>
      <c r="H13" s="52"/>
      <c r="J13" s="37" t="s">
        <v>222</v>
      </c>
      <c r="K13" s="62"/>
      <c r="M13" s="34" t="s">
        <v>221</v>
      </c>
      <c r="N13" s="52"/>
      <c r="O13" s="52"/>
    </row>
    <row r="14" spans="1:16" x14ac:dyDescent="0.15">
      <c r="A14" s="21"/>
      <c r="B14" s="33"/>
      <c r="C14" s="21"/>
      <c r="D14" s="21"/>
      <c r="E14" s="21"/>
      <c r="F14" s="35"/>
      <c r="G14" s="21"/>
      <c r="H14" s="21"/>
      <c r="I14" s="21"/>
      <c r="J14" s="21"/>
      <c r="K14" s="35"/>
      <c r="L14" s="36"/>
      <c r="M14" s="21"/>
      <c r="N14" s="21"/>
      <c r="O14" s="6"/>
    </row>
    <row r="15" spans="1:16" ht="14.5" customHeight="1" x14ac:dyDescent="0.15">
      <c r="A15" s="21"/>
      <c r="B15" s="33"/>
      <c r="C15" s="22"/>
      <c r="D15" s="22"/>
      <c r="E15" s="21"/>
      <c r="F15" s="35"/>
      <c r="G15" s="21"/>
      <c r="H15" s="21"/>
      <c r="J15" s="21"/>
      <c r="K15" s="21"/>
      <c r="L15" s="45" t="s">
        <v>236</v>
      </c>
      <c r="M15" s="179" t="s">
        <v>220</v>
      </c>
      <c r="N15" s="179"/>
      <c r="O15" s="179"/>
    </row>
    <row r="16" spans="1:16" ht="25.5" customHeight="1" x14ac:dyDescent="0.15">
      <c r="A16" s="21"/>
      <c r="B16" s="87" t="s">
        <v>213</v>
      </c>
      <c r="C16" s="88"/>
      <c r="D16" s="97"/>
      <c r="E16" s="97"/>
      <c r="F16" s="97"/>
      <c r="G16" s="97"/>
      <c r="H16" s="97"/>
      <c r="J16" s="180" t="s">
        <v>219</v>
      </c>
      <c r="K16" s="181"/>
      <c r="L16" s="52"/>
      <c r="M16" s="102"/>
      <c r="N16" s="103"/>
      <c r="O16" s="104"/>
    </row>
    <row r="17" spans="1:17" x14ac:dyDescent="0.15">
      <c r="A17" s="21"/>
      <c r="B17" s="21"/>
      <c r="C17" s="21"/>
      <c r="D17" s="22"/>
      <c r="E17" s="21"/>
      <c r="F17" s="35"/>
      <c r="G17" s="35"/>
      <c r="H17" s="21"/>
      <c r="I17" s="21"/>
      <c r="J17" s="21"/>
      <c r="K17" s="21"/>
      <c r="L17" s="21"/>
      <c r="M17" s="21"/>
      <c r="N17" s="21"/>
    </row>
    <row r="18" spans="1:17" x14ac:dyDescent="0.15">
      <c r="A18" s="21"/>
      <c r="B18" s="21"/>
      <c r="C18" s="21"/>
      <c r="D18" s="21"/>
      <c r="E18" s="21"/>
      <c r="F18" s="21"/>
      <c r="G18" s="21"/>
      <c r="H18" s="21"/>
      <c r="I18" s="21"/>
      <c r="J18" s="21"/>
      <c r="K18" s="21"/>
      <c r="L18" s="21"/>
      <c r="M18" s="33"/>
      <c r="N18" s="33"/>
    </row>
    <row r="19" spans="1:17" s="3" customFormat="1" ht="14" x14ac:dyDescent="0.15">
      <c r="A19" s="39"/>
      <c r="B19" s="127" t="s">
        <v>81</v>
      </c>
      <c r="C19" s="127"/>
      <c r="D19" s="127"/>
      <c r="E19" s="127"/>
      <c r="F19" s="127"/>
      <c r="G19" s="127"/>
      <c r="H19" s="127"/>
      <c r="I19" s="127"/>
      <c r="J19" s="127"/>
      <c r="K19" s="127"/>
      <c r="L19" s="127"/>
      <c r="M19" s="127"/>
      <c r="N19" s="127"/>
      <c r="O19" s="127"/>
    </row>
    <row r="20" spans="1:17" x14ac:dyDescent="0.15">
      <c r="A20" s="21"/>
      <c r="B20" s="21"/>
      <c r="C20" s="21"/>
      <c r="D20" s="21"/>
      <c r="E20" s="21"/>
      <c r="F20" s="21"/>
      <c r="G20" s="21"/>
      <c r="H20" s="21"/>
      <c r="I20" s="21"/>
      <c r="J20" s="21"/>
    </row>
    <row r="21" spans="1:17" s="3" customFormat="1" ht="25.5" customHeight="1" x14ac:dyDescent="0.15">
      <c r="A21" s="39"/>
      <c r="B21" s="128" t="s">
        <v>77</v>
      </c>
      <c r="C21" s="128"/>
      <c r="D21" s="94" t="s">
        <v>78</v>
      </c>
      <c r="E21" s="94"/>
      <c r="F21" s="94"/>
      <c r="G21" s="94"/>
      <c r="H21" s="40" t="s">
        <v>93</v>
      </c>
      <c r="I21" s="40" t="s">
        <v>94</v>
      </c>
      <c r="J21" s="40" t="str">
        <f>"Price ("&amp;'MENU TAB'!K16&amp;")"</f>
        <v>Price (EUR)</v>
      </c>
      <c r="K21" s="41" t="s">
        <v>95</v>
      </c>
      <c r="L21" s="187" t="s">
        <v>96</v>
      </c>
      <c r="M21" s="187"/>
      <c r="N21" s="187"/>
      <c r="O21" s="187"/>
    </row>
    <row r="22" spans="1:17" s="3" customFormat="1" ht="40" customHeight="1" x14ac:dyDescent="0.15">
      <c r="A22" s="39"/>
      <c r="B22" s="89" t="s">
        <v>36</v>
      </c>
      <c r="C22" s="90"/>
      <c r="D22" s="148" t="s">
        <v>136</v>
      </c>
      <c r="E22" s="149"/>
      <c r="F22" s="149"/>
      <c r="G22" s="150"/>
      <c r="H22" s="54" t="s">
        <v>196</v>
      </c>
      <c r="I22" s="52">
        <v>108</v>
      </c>
      <c r="J22" s="78">
        <v>1200</v>
      </c>
      <c r="K22" s="79">
        <f>J22*I22</f>
        <v>129600</v>
      </c>
      <c r="L22" s="151" t="s">
        <v>316</v>
      </c>
      <c r="M22" s="152"/>
      <c r="N22" s="152"/>
      <c r="O22" s="153"/>
      <c r="Q22" s="3" t="s">
        <v>30</v>
      </c>
    </row>
    <row r="23" spans="1:17" s="3" customFormat="1" ht="38" customHeight="1" x14ac:dyDescent="0.15">
      <c r="A23" s="39"/>
      <c r="B23" s="89" t="s">
        <v>36</v>
      </c>
      <c r="C23" s="90"/>
      <c r="D23" s="148" t="s">
        <v>139</v>
      </c>
      <c r="E23" s="149"/>
      <c r="F23" s="149"/>
      <c r="G23" s="150"/>
      <c r="H23" s="54" t="s">
        <v>197</v>
      </c>
      <c r="I23" s="52">
        <v>0</v>
      </c>
      <c r="J23" s="78">
        <v>0</v>
      </c>
      <c r="K23" s="79">
        <f t="shared" ref="K23:K32" si="0">J23*I23</f>
        <v>0</v>
      </c>
      <c r="L23" s="151" t="s">
        <v>285</v>
      </c>
      <c r="M23" s="152"/>
      <c r="N23" s="152"/>
      <c r="O23" s="153"/>
    </row>
    <row r="24" spans="1:17" s="3" customFormat="1" ht="25.5" customHeight="1" x14ac:dyDescent="0.15">
      <c r="A24" s="39"/>
      <c r="B24" s="147" t="s">
        <v>36</v>
      </c>
      <c r="C24" s="89"/>
      <c r="D24" s="148" t="s">
        <v>134</v>
      </c>
      <c r="E24" s="149"/>
      <c r="F24" s="149"/>
      <c r="G24" s="150"/>
      <c r="H24" s="54" t="s">
        <v>196</v>
      </c>
      <c r="I24" s="52">
        <v>1</v>
      </c>
      <c r="J24" s="78"/>
      <c r="K24" s="79">
        <f t="shared" si="0"/>
        <v>0</v>
      </c>
      <c r="L24" s="151" t="s">
        <v>270</v>
      </c>
      <c r="M24" s="152"/>
      <c r="N24" s="152"/>
      <c r="O24" s="153"/>
    </row>
    <row r="25" spans="1:17" s="3" customFormat="1" ht="25.5" customHeight="1" x14ac:dyDescent="0.15">
      <c r="A25" s="39"/>
      <c r="B25" s="147" t="s">
        <v>36</v>
      </c>
      <c r="C25" s="89"/>
      <c r="D25" s="148" t="s">
        <v>73</v>
      </c>
      <c r="E25" s="149"/>
      <c r="F25" s="149"/>
      <c r="G25" s="150"/>
      <c r="H25" s="54" t="s">
        <v>196</v>
      </c>
      <c r="I25" s="52">
        <v>108</v>
      </c>
      <c r="J25" s="78">
        <v>200</v>
      </c>
      <c r="K25" s="79">
        <f t="shared" si="0"/>
        <v>21600</v>
      </c>
      <c r="L25" s="151" t="s">
        <v>310</v>
      </c>
      <c r="M25" s="152"/>
      <c r="N25" s="152"/>
      <c r="O25" s="153"/>
    </row>
    <row r="26" spans="1:17" s="3" customFormat="1" ht="25.5" customHeight="1" x14ac:dyDescent="0.15">
      <c r="A26" s="39"/>
      <c r="B26" s="147" t="s">
        <v>36</v>
      </c>
      <c r="C26" s="89"/>
      <c r="D26" s="148" t="s">
        <v>311</v>
      </c>
      <c r="E26" s="149"/>
      <c r="F26" s="149"/>
      <c r="G26" s="150"/>
      <c r="H26" s="54" t="s">
        <v>196</v>
      </c>
      <c r="I26" s="52">
        <v>108</v>
      </c>
      <c r="J26" s="78">
        <v>75</v>
      </c>
      <c r="K26" s="79"/>
      <c r="L26" s="151" t="s">
        <v>310</v>
      </c>
      <c r="M26" s="152"/>
      <c r="N26" s="152"/>
      <c r="O26" s="153"/>
    </row>
    <row r="27" spans="1:17" s="3" customFormat="1" ht="25.5" customHeight="1" x14ac:dyDescent="0.15">
      <c r="A27" s="39"/>
      <c r="B27" s="147" t="s">
        <v>36</v>
      </c>
      <c r="C27" s="89"/>
      <c r="D27" s="148" t="s">
        <v>314</v>
      </c>
      <c r="E27" s="149"/>
      <c r="F27" s="149"/>
      <c r="G27" s="150"/>
      <c r="H27" s="54" t="s">
        <v>197</v>
      </c>
      <c r="I27" s="52">
        <v>1</v>
      </c>
      <c r="J27" s="78">
        <v>0</v>
      </c>
      <c r="K27" s="79">
        <f>(K22+K25+J26)*0.24</f>
        <v>36306</v>
      </c>
      <c r="L27" s="157" t="s">
        <v>315</v>
      </c>
      <c r="M27" s="158"/>
      <c r="N27" s="158"/>
      <c r="O27" s="159"/>
    </row>
    <row r="28" spans="1:17" s="3" customFormat="1" ht="25.5" customHeight="1" x14ac:dyDescent="0.15">
      <c r="A28" s="39"/>
      <c r="B28" s="147" t="s">
        <v>151</v>
      </c>
      <c r="C28" s="89"/>
      <c r="D28" s="148" t="s">
        <v>156</v>
      </c>
      <c r="E28" s="149"/>
      <c r="F28" s="149"/>
      <c r="G28" s="150"/>
      <c r="H28" s="54" t="s">
        <v>197</v>
      </c>
      <c r="I28" s="52">
        <v>1</v>
      </c>
      <c r="J28" s="78"/>
      <c r="K28" s="79">
        <f t="shared" si="0"/>
        <v>0</v>
      </c>
      <c r="L28" s="151" t="s">
        <v>273</v>
      </c>
      <c r="M28" s="152"/>
      <c r="N28" s="152"/>
      <c r="O28" s="153"/>
    </row>
    <row r="29" spans="1:17" s="3" customFormat="1" ht="25.5" customHeight="1" x14ac:dyDescent="0.15">
      <c r="A29" s="39"/>
      <c r="B29" s="147" t="s">
        <v>151</v>
      </c>
      <c r="C29" s="89"/>
      <c r="D29" s="148" t="s">
        <v>176</v>
      </c>
      <c r="E29" s="149"/>
      <c r="F29" s="149"/>
      <c r="G29" s="150"/>
      <c r="H29" s="54" t="s">
        <v>197</v>
      </c>
      <c r="I29" s="52">
        <v>1</v>
      </c>
      <c r="J29" s="78"/>
      <c r="K29" s="79">
        <f t="shared" si="0"/>
        <v>0</v>
      </c>
      <c r="L29" s="151" t="s">
        <v>273</v>
      </c>
      <c r="M29" s="152"/>
      <c r="N29" s="152"/>
      <c r="O29" s="153"/>
    </row>
    <row r="30" spans="1:17" s="3" customFormat="1" ht="25.5" customHeight="1" x14ac:dyDescent="0.15">
      <c r="A30" s="39"/>
      <c r="B30" s="147" t="s">
        <v>34</v>
      </c>
      <c r="C30" s="89"/>
      <c r="D30" s="148" t="s">
        <v>132</v>
      </c>
      <c r="E30" s="149"/>
      <c r="F30" s="149"/>
      <c r="G30" s="150"/>
      <c r="H30" s="54" t="s">
        <v>197</v>
      </c>
      <c r="I30" s="52">
        <v>1</v>
      </c>
      <c r="J30" s="78">
        <v>1200</v>
      </c>
      <c r="K30" s="79">
        <f t="shared" si="0"/>
        <v>1200</v>
      </c>
      <c r="L30" s="151" t="s">
        <v>271</v>
      </c>
      <c r="M30" s="152"/>
      <c r="N30" s="152"/>
      <c r="O30" s="153"/>
    </row>
    <row r="31" spans="1:17" s="3" customFormat="1" ht="25.5" customHeight="1" x14ac:dyDescent="0.15">
      <c r="A31" s="39"/>
      <c r="B31" s="147" t="s">
        <v>34</v>
      </c>
      <c r="C31" s="89"/>
      <c r="D31" s="148" t="s">
        <v>246</v>
      </c>
      <c r="E31" s="149"/>
      <c r="F31" s="149"/>
      <c r="G31" s="150"/>
      <c r="H31" s="54" t="s">
        <v>196</v>
      </c>
      <c r="I31" s="52">
        <v>5</v>
      </c>
      <c r="J31" s="78">
        <v>1500</v>
      </c>
      <c r="K31" s="79">
        <f t="shared" si="0"/>
        <v>7500</v>
      </c>
      <c r="L31" s="151" t="s">
        <v>275</v>
      </c>
      <c r="M31" s="152"/>
      <c r="N31" s="152"/>
      <c r="O31" s="153"/>
    </row>
    <row r="32" spans="1:17" s="3" customFormat="1" ht="42" customHeight="1" x14ac:dyDescent="0.15">
      <c r="A32" s="39"/>
      <c r="B32" s="147" t="s">
        <v>194</v>
      </c>
      <c r="C32" s="89"/>
      <c r="D32" s="148" t="s">
        <v>237</v>
      </c>
      <c r="E32" s="149"/>
      <c r="F32" s="149"/>
      <c r="G32" s="150"/>
      <c r="H32" s="54" t="s">
        <v>197</v>
      </c>
      <c r="I32" s="52">
        <v>1</v>
      </c>
      <c r="J32" s="78">
        <f>55000+20000+45000+35000+10000+15000+15000+20000</f>
        <v>215000</v>
      </c>
      <c r="K32" s="79">
        <f t="shared" si="0"/>
        <v>215000</v>
      </c>
      <c r="L32" s="151" t="s">
        <v>307</v>
      </c>
      <c r="M32" s="152"/>
      <c r="N32" s="152"/>
      <c r="O32" s="153"/>
    </row>
    <row r="33" spans="1:17" s="3" customFormat="1" ht="25.5" customHeight="1" x14ac:dyDescent="0.15">
      <c r="A33" s="39"/>
      <c r="B33" s="147" t="s">
        <v>194</v>
      </c>
      <c r="C33" s="89"/>
      <c r="D33" s="148" t="s">
        <v>269</v>
      </c>
      <c r="E33" s="149"/>
      <c r="F33" s="149"/>
      <c r="G33" s="150"/>
      <c r="H33" s="54" t="s">
        <v>197</v>
      </c>
      <c r="I33" s="52">
        <v>1</v>
      </c>
      <c r="J33" s="78">
        <v>35000</v>
      </c>
      <c r="K33" s="79">
        <f>J33</f>
        <v>35000</v>
      </c>
      <c r="L33" s="75"/>
      <c r="M33" s="76"/>
      <c r="N33" s="76"/>
      <c r="O33" s="77"/>
    </row>
    <row r="34" spans="1:17" s="3" customFormat="1" ht="25.5" customHeight="1" x14ac:dyDescent="0.15">
      <c r="A34" s="39"/>
      <c r="B34" s="147" t="s">
        <v>194</v>
      </c>
      <c r="C34" s="89"/>
      <c r="D34" s="148" t="s">
        <v>289</v>
      </c>
      <c r="E34" s="149"/>
      <c r="F34" s="149"/>
      <c r="G34" s="150"/>
      <c r="H34" s="54" t="s">
        <v>197</v>
      </c>
      <c r="I34" s="52">
        <v>1</v>
      </c>
      <c r="J34" s="78">
        <v>0</v>
      </c>
      <c r="K34" s="79">
        <v>0</v>
      </c>
      <c r="L34" s="75"/>
      <c r="M34" s="76"/>
      <c r="N34" s="76"/>
      <c r="O34" s="77"/>
    </row>
    <row r="35" spans="1:17" s="3" customFormat="1" ht="25.5" customHeight="1" x14ac:dyDescent="0.15">
      <c r="A35" s="39"/>
      <c r="B35" s="89" t="s">
        <v>194</v>
      </c>
      <c r="C35" s="188"/>
      <c r="D35" s="151" t="s">
        <v>272</v>
      </c>
      <c r="E35" s="152"/>
      <c r="F35" s="152"/>
      <c r="G35" s="153"/>
      <c r="H35" s="54" t="s">
        <v>197</v>
      </c>
      <c r="I35" s="52">
        <v>1</v>
      </c>
      <c r="J35" s="78"/>
      <c r="K35" s="79">
        <f>(K22+K25+K30+K31+K32+K33)*0.23</f>
        <v>94277</v>
      </c>
      <c r="L35" s="151" t="s">
        <v>274</v>
      </c>
      <c r="M35" s="152"/>
      <c r="N35" s="152"/>
      <c r="O35" s="153"/>
    </row>
    <row r="36" spans="1:17" s="3" customFormat="1" ht="25.5" customHeight="1" x14ac:dyDescent="0.15">
      <c r="A36" s="39"/>
      <c r="B36" s="147" t="s">
        <v>194</v>
      </c>
      <c r="C36" s="89"/>
      <c r="D36" s="173" t="s">
        <v>305</v>
      </c>
      <c r="E36" s="174"/>
      <c r="F36" s="174"/>
      <c r="G36" s="175"/>
      <c r="H36" s="54" t="s">
        <v>197</v>
      </c>
      <c r="I36" s="52">
        <v>1</v>
      </c>
      <c r="J36" s="78"/>
      <c r="K36" s="79">
        <f>SUM(K22:K33)*0.08875</f>
        <v>39600.782500000001</v>
      </c>
      <c r="L36" s="157" t="s">
        <v>306</v>
      </c>
      <c r="M36" s="158"/>
      <c r="N36" s="158"/>
      <c r="O36" s="159"/>
    </row>
    <row r="37" spans="1:17" s="3" customFormat="1" ht="30" customHeight="1" x14ac:dyDescent="0.15">
      <c r="A37" s="39"/>
      <c r="B37" s="147" t="s">
        <v>194</v>
      </c>
      <c r="C37" s="89"/>
      <c r="D37" s="148" t="s">
        <v>312</v>
      </c>
      <c r="E37" s="149"/>
      <c r="F37" s="149"/>
      <c r="G37" s="150"/>
      <c r="H37" s="54" t="s">
        <v>197</v>
      </c>
      <c r="I37" s="52"/>
      <c r="J37" s="78">
        <v>0</v>
      </c>
      <c r="K37" s="79">
        <v>0</v>
      </c>
      <c r="L37" s="157" t="s">
        <v>313</v>
      </c>
      <c r="M37" s="158"/>
      <c r="N37" s="158"/>
      <c r="O37" s="159"/>
    </row>
    <row r="38" spans="1:17" s="3" customFormat="1" ht="25.5" customHeight="1" x14ac:dyDescent="0.15">
      <c r="A38" s="39"/>
      <c r="B38" s="131" t="s">
        <v>32</v>
      </c>
      <c r="C38" s="132"/>
      <c r="D38" s="148" t="s">
        <v>181</v>
      </c>
      <c r="E38" s="149"/>
      <c r="F38" s="149"/>
      <c r="G38" s="150"/>
      <c r="H38" s="26" t="s">
        <v>197</v>
      </c>
      <c r="I38" s="50">
        <v>1</v>
      </c>
      <c r="J38" s="43" t="str">
        <f>IFERROR(VLOOKUP(D38,GUIDE!D11:J28,7,FALSE),"")</f>
        <v>-</v>
      </c>
      <c r="K38" s="42" t="str">
        <f>IFERROR(J38*I38,"")</f>
        <v/>
      </c>
      <c r="L38" s="151" t="s">
        <v>273</v>
      </c>
      <c r="M38" s="152"/>
      <c r="N38" s="152"/>
      <c r="O38" s="153"/>
      <c r="Q38" s="3" t="s">
        <v>30</v>
      </c>
    </row>
    <row r="39" spans="1:17" s="3" customFormat="1" ht="25.5" customHeight="1" x14ac:dyDescent="0.15">
      <c r="A39" s="39"/>
      <c r="B39" s="131" t="s">
        <v>151</v>
      </c>
      <c r="C39" s="132"/>
      <c r="D39" s="148" t="s">
        <v>152</v>
      </c>
      <c r="E39" s="149"/>
      <c r="F39" s="149"/>
      <c r="G39" s="150"/>
      <c r="H39" s="26" t="s">
        <v>197</v>
      </c>
      <c r="I39" s="50">
        <v>1</v>
      </c>
      <c r="J39" s="43" t="str">
        <f>IFERROR(VLOOKUP(D39,TRANSPORT!D11:J40,7,FALSE), "")</f>
        <v>-</v>
      </c>
      <c r="K39" s="42" t="str">
        <f>IFERROR(J39*I39,"")</f>
        <v/>
      </c>
      <c r="L39" s="151" t="s">
        <v>308</v>
      </c>
      <c r="M39" s="152"/>
      <c r="N39" s="152"/>
      <c r="O39" s="153"/>
    </row>
    <row r="40" spans="1:17" x14ac:dyDescent="0.15">
      <c r="A40" s="21"/>
      <c r="B40" s="21"/>
      <c r="C40" s="21"/>
      <c r="D40" s="35"/>
      <c r="E40" s="35"/>
      <c r="F40" s="35"/>
      <c r="G40" s="35"/>
      <c r="H40" s="21"/>
      <c r="I40" s="21"/>
      <c r="J40" s="44"/>
      <c r="K40" s="21"/>
      <c r="L40" s="21"/>
      <c r="M40" s="21"/>
      <c r="N40" s="21"/>
    </row>
    <row r="41" spans="1:17" ht="26.5" customHeight="1" x14ac:dyDescent="0.15">
      <c r="A41" s="21"/>
      <c r="B41" s="168" t="s">
        <v>198</v>
      </c>
      <c r="C41" s="169"/>
      <c r="D41" s="170" t="str" cm="1">
        <f t="array" ref="D41">IFERROR(SUMPRODUCT((H22:H39="Flat Fee") * (K22:K39 / N7)) + SUMPRODUCT((H22:H39="Per pax") * K22:K39)+ SUMPRODUCT((H22:H39="") * K22:K39),"-")</f>
        <v>-</v>
      </c>
      <c r="E41" s="171"/>
      <c r="F41" s="172"/>
      <c r="G41" s="21"/>
      <c r="H41" s="21"/>
      <c r="I41" s="21"/>
      <c r="J41" s="44"/>
      <c r="K41" s="21"/>
      <c r="L41" s="21"/>
      <c r="M41" s="21"/>
      <c r="N41" s="21"/>
    </row>
    <row r="42" spans="1:17" x14ac:dyDescent="0.15">
      <c r="A42" s="21"/>
      <c r="B42" s="21"/>
      <c r="E42" s="21"/>
      <c r="F42" s="21"/>
      <c r="G42" s="21"/>
      <c r="H42" s="21"/>
      <c r="I42" s="21"/>
      <c r="J42" s="44"/>
      <c r="K42" s="21"/>
      <c r="L42" s="21"/>
      <c r="M42" s="21"/>
      <c r="N42" s="21"/>
    </row>
    <row r="43" spans="1:17" x14ac:dyDescent="0.15">
      <c r="A43" s="21"/>
      <c r="B43" s="21"/>
      <c r="C43" s="21"/>
      <c r="D43" s="21"/>
      <c r="E43" s="21"/>
      <c r="F43" s="21"/>
      <c r="G43" s="21"/>
      <c r="H43" s="21"/>
      <c r="I43" s="21"/>
      <c r="J43" s="21"/>
      <c r="K43" s="21"/>
      <c r="L43" s="21"/>
      <c r="M43" s="21"/>
      <c r="N43" s="21"/>
    </row>
    <row r="44" spans="1:17" ht="14" x14ac:dyDescent="0.15">
      <c r="A44" s="21"/>
      <c r="B44" s="127" t="s">
        <v>82</v>
      </c>
      <c r="C44" s="127"/>
      <c r="D44" s="127"/>
      <c r="E44" s="127"/>
      <c r="F44" s="127"/>
      <c r="G44" s="127"/>
      <c r="H44" s="127"/>
      <c r="I44" s="127"/>
      <c r="J44" s="127"/>
      <c r="K44" s="127"/>
      <c r="L44" s="127"/>
      <c r="M44" s="127"/>
      <c r="N44" s="127"/>
      <c r="O44" s="127"/>
    </row>
    <row r="45" spans="1:17" x14ac:dyDescent="0.15">
      <c r="A45" s="21"/>
      <c r="B45" s="21"/>
      <c r="C45" s="21"/>
      <c r="D45" s="21"/>
      <c r="E45" s="21"/>
      <c r="F45" s="21"/>
      <c r="G45" s="21"/>
      <c r="H45" s="21"/>
      <c r="I45" s="21"/>
      <c r="J45" s="21"/>
      <c r="K45" s="21"/>
      <c r="L45" s="21"/>
      <c r="M45" s="21"/>
      <c r="N45" s="21"/>
    </row>
    <row r="46" spans="1:17" x14ac:dyDescent="0.15">
      <c r="A46" s="21"/>
      <c r="B46" s="45" t="s">
        <v>104</v>
      </c>
      <c r="C46" s="45" t="s">
        <v>105</v>
      </c>
      <c r="D46" s="45" t="s">
        <v>26</v>
      </c>
      <c r="E46" s="166" t="s">
        <v>106</v>
      </c>
      <c r="F46" s="166"/>
      <c r="G46" s="166"/>
      <c r="H46" s="167" t="s">
        <v>122</v>
      </c>
      <c r="I46" s="167"/>
      <c r="J46" s="167"/>
      <c r="K46" s="167"/>
      <c r="L46" s="167" t="str">
        <f>""&amp;'MENU TAB'!$D$12&amp;" comments"</f>
        <v xml:space="preserve"> comments</v>
      </c>
      <c r="M46" s="167"/>
      <c r="N46" s="167"/>
      <c r="O46" s="167"/>
    </row>
    <row r="47" spans="1:17" s="3" customFormat="1" ht="25.5" customHeight="1" x14ac:dyDescent="0.15">
      <c r="A47" s="39"/>
      <c r="B47" s="57">
        <v>0.20833333333333334</v>
      </c>
      <c r="C47" s="57">
        <v>0.20833333333333334</v>
      </c>
      <c r="D47" s="64">
        <f>C47-B47</f>
        <v>0</v>
      </c>
      <c r="E47" s="91" t="s">
        <v>248</v>
      </c>
      <c r="F47" s="91"/>
      <c r="G47" s="91"/>
      <c r="H47" s="161"/>
      <c r="I47" s="161"/>
      <c r="J47" s="161"/>
      <c r="K47" s="162"/>
      <c r="L47" s="163" t="s">
        <v>284</v>
      </c>
      <c r="M47" s="164"/>
      <c r="N47" s="164"/>
      <c r="O47" s="165"/>
    </row>
    <row r="48" spans="1:17" s="3" customFormat="1" ht="25.5" customHeight="1" x14ac:dyDescent="0.15">
      <c r="A48" s="39"/>
      <c r="B48" s="57">
        <v>0.26041666666666669</v>
      </c>
      <c r="C48" s="57">
        <v>0.29166666666666669</v>
      </c>
      <c r="D48" s="64">
        <f t="shared" ref="D48:D54" si="1">C48-B48</f>
        <v>3.125E-2</v>
      </c>
      <c r="E48" s="91" t="s">
        <v>249</v>
      </c>
      <c r="F48" s="91"/>
      <c r="G48" s="91"/>
      <c r="H48" s="161"/>
      <c r="I48" s="161"/>
      <c r="J48" s="161"/>
      <c r="K48" s="162"/>
      <c r="L48" s="163" t="s">
        <v>280</v>
      </c>
      <c r="M48" s="164"/>
      <c r="N48" s="164"/>
      <c r="O48" s="165"/>
    </row>
    <row r="49" spans="1:18" s="3" customFormat="1" ht="25.5" customHeight="1" x14ac:dyDescent="0.15">
      <c r="A49" s="39"/>
      <c r="B49" s="57">
        <v>0.29166666666666669</v>
      </c>
      <c r="C49" s="57">
        <v>0.29166666666666669</v>
      </c>
      <c r="D49" s="64">
        <f t="shared" si="1"/>
        <v>0</v>
      </c>
      <c r="E49" s="91" t="s">
        <v>250</v>
      </c>
      <c r="F49" s="91"/>
      <c r="G49" s="91"/>
      <c r="H49" s="161"/>
      <c r="I49" s="161"/>
      <c r="J49" s="161"/>
      <c r="K49" s="162"/>
      <c r="L49" s="163" t="s">
        <v>282</v>
      </c>
      <c r="M49" s="164"/>
      <c r="N49" s="164"/>
      <c r="O49" s="165"/>
    </row>
    <row r="50" spans="1:18" s="3" customFormat="1" ht="25.5" customHeight="1" x14ac:dyDescent="0.15">
      <c r="A50" s="39"/>
      <c r="B50" s="57">
        <v>0.29166666666666669</v>
      </c>
      <c r="C50" s="57">
        <v>0.32291666666666669</v>
      </c>
      <c r="D50" s="64">
        <f t="shared" si="1"/>
        <v>3.125E-2</v>
      </c>
      <c r="E50" s="91" t="s">
        <v>251</v>
      </c>
      <c r="F50" s="91"/>
      <c r="G50" s="91"/>
      <c r="H50" s="161"/>
      <c r="I50" s="161"/>
      <c r="J50" s="161"/>
      <c r="K50" s="162"/>
      <c r="L50" s="163"/>
      <c r="M50" s="164"/>
      <c r="N50" s="164"/>
      <c r="O50" s="165"/>
    </row>
    <row r="51" spans="1:18" s="3" customFormat="1" ht="25.5" customHeight="1" x14ac:dyDescent="0.15">
      <c r="A51" s="39"/>
      <c r="B51" s="57">
        <v>0.32291666666666669</v>
      </c>
      <c r="C51" s="57">
        <v>0.41666666666666669</v>
      </c>
      <c r="D51" s="64">
        <f t="shared" si="1"/>
        <v>9.375E-2</v>
      </c>
      <c r="E51" s="91" t="s">
        <v>283</v>
      </c>
      <c r="F51" s="91"/>
      <c r="G51" s="91"/>
      <c r="H51" s="161"/>
      <c r="I51" s="161"/>
      <c r="J51" s="161"/>
      <c r="K51" s="162"/>
      <c r="L51" s="163" t="s">
        <v>281</v>
      </c>
      <c r="M51" s="164"/>
      <c r="N51" s="164"/>
      <c r="O51" s="165"/>
    </row>
    <row r="52" spans="1:18" s="3" customFormat="1" ht="25.5" customHeight="1" x14ac:dyDescent="0.15">
      <c r="A52" s="39"/>
      <c r="B52" s="57">
        <v>0.41666666666666669</v>
      </c>
      <c r="C52" s="57">
        <v>0.45833333333333331</v>
      </c>
      <c r="D52" s="64">
        <f t="shared" si="1"/>
        <v>4.166666666666663E-2</v>
      </c>
      <c r="E52" s="154" t="s">
        <v>309</v>
      </c>
      <c r="F52" s="155"/>
      <c r="G52" s="156"/>
      <c r="H52" s="80"/>
      <c r="I52" s="80"/>
      <c r="J52" s="80"/>
      <c r="K52" s="81"/>
      <c r="L52" s="82"/>
      <c r="M52" s="83"/>
      <c r="N52" s="83"/>
      <c r="O52" s="84"/>
    </row>
    <row r="53" spans="1:18" s="3" customFormat="1" ht="25.5" customHeight="1" x14ac:dyDescent="0.15">
      <c r="A53" s="39"/>
      <c r="B53" s="57">
        <v>0.45833333333333331</v>
      </c>
      <c r="C53" s="57">
        <v>0.48958333333333331</v>
      </c>
      <c r="D53" s="64">
        <f t="shared" si="1"/>
        <v>3.125E-2</v>
      </c>
      <c r="E53" s="91" t="s">
        <v>252</v>
      </c>
      <c r="F53" s="91"/>
      <c r="G53" s="91"/>
      <c r="H53" s="161"/>
      <c r="I53" s="161"/>
      <c r="J53" s="161"/>
      <c r="K53" s="162"/>
      <c r="L53" s="163"/>
      <c r="M53" s="164"/>
      <c r="N53" s="164"/>
      <c r="O53" s="165"/>
    </row>
    <row r="54" spans="1:18" s="3" customFormat="1" ht="25.5" customHeight="1" x14ac:dyDescent="0.15">
      <c r="A54" s="39"/>
      <c r="B54" s="57">
        <v>0.48958333333333331</v>
      </c>
      <c r="C54" s="57">
        <v>0.48958333333333331</v>
      </c>
      <c r="D54" s="64">
        <f t="shared" si="1"/>
        <v>0</v>
      </c>
      <c r="E54" s="91" t="s">
        <v>253</v>
      </c>
      <c r="F54" s="91"/>
      <c r="G54" s="91"/>
      <c r="H54" s="161"/>
      <c r="I54" s="161"/>
      <c r="J54" s="161"/>
      <c r="K54" s="162"/>
      <c r="L54" s="163" t="s">
        <v>280</v>
      </c>
      <c r="M54" s="164"/>
      <c r="N54" s="164"/>
      <c r="O54" s="165"/>
    </row>
    <row r="55" spans="1:18" x14ac:dyDescent="0.15">
      <c r="A55" s="21"/>
      <c r="B55" s="21"/>
      <c r="C55" s="21"/>
      <c r="D55" s="21"/>
      <c r="E55" s="21"/>
      <c r="F55" s="21"/>
      <c r="G55" s="21"/>
      <c r="H55" s="21"/>
      <c r="I55" s="21"/>
      <c r="J55" s="21"/>
      <c r="K55" s="21"/>
      <c r="L55" s="21"/>
      <c r="M55" s="21"/>
      <c r="N55" s="21"/>
    </row>
    <row r="56" spans="1:18" x14ac:dyDescent="0.15">
      <c r="A56" s="21"/>
      <c r="B56" s="21"/>
      <c r="C56" s="21"/>
      <c r="D56" s="21"/>
      <c r="E56" s="21"/>
      <c r="F56" s="21"/>
      <c r="G56" s="21"/>
      <c r="H56" s="21"/>
      <c r="I56" s="21"/>
      <c r="J56" s="21"/>
      <c r="K56" s="21"/>
      <c r="L56" s="21"/>
      <c r="M56" s="21"/>
      <c r="N56" s="21"/>
    </row>
    <row r="57" spans="1:18" ht="14" x14ac:dyDescent="0.15">
      <c r="A57" s="21"/>
      <c r="B57" s="127" t="s">
        <v>83</v>
      </c>
      <c r="C57" s="127"/>
      <c r="D57" s="127"/>
      <c r="E57" s="127"/>
      <c r="F57" s="127"/>
      <c r="G57" s="127"/>
      <c r="H57" s="127"/>
      <c r="I57" s="127"/>
      <c r="J57" s="127"/>
      <c r="K57" s="127"/>
      <c r="L57" s="127"/>
      <c r="M57" s="127"/>
      <c r="N57" s="127"/>
      <c r="O57" s="127"/>
    </row>
    <row r="58" spans="1:18" ht="6.75" customHeight="1" x14ac:dyDescent="0.15">
      <c r="A58" s="21"/>
      <c r="B58" s="21"/>
      <c r="C58" s="21"/>
      <c r="D58" s="21"/>
      <c r="E58" s="21"/>
      <c r="F58" s="21"/>
      <c r="G58" s="21"/>
      <c r="H58" s="21"/>
      <c r="I58" s="21"/>
      <c r="J58" s="21"/>
      <c r="K58" s="21"/>
      <c r="L58" s="21"/>
      <c r="M58" s="21"/>
      <c r="N58" s="21"/>
    </row>
    <row r="59" spans="1:18" x14ac:dyDescent="0.15">
      <c r="A59" s="21"/>
      <c r="B59" s="21"/>
      <c r="C59" s="21"/>
      <c r="D59" s="166" t="s">
        <v>113</v>
      </c>
      <c r="E59" s="166"/>
      <c r="F59" s="166"/>
      <c r="G59" s="166"/>
      <c r="H59" s="166"/>
      <c r="I59" s="166"/>
      <c r="J59" s="166"/>
      <c r="K59" s="166"/>
      <c r="L59" s="166"/>
      <c r="M59" s="166"/>
      <c r="N59" s="166"/>
      <c r="O59" s="6"/>
    </row>
    <row r="60" spans="1:18" s="3" customFormat="1" ht="25.5" customHeight="1" x14ac:dyDescent="0.15">
      <c r="A60" s="39"/>
      <c r="B60" s="116" t="s">
        <v>120</v>
      </c>
      <c r="C60" s="117"/>
      <c r="D60" s="160" t="s">
        <v>276</v>
      </c>
      <c r="E60" s="160"/>
      <c r="F60" s="160"/>
      <c r="G60" s="160"/>
      <c r="H60" s="160"/>
      <c r="I60" s="160"/>
      <c r="J60" s="160"/>
      <c r="K60" s="160"/>
      <c r="L60" s="160"/>
      <c r="M60" s="160"/>
      <c r="N60" s="160"/>
      <c r="O60" s="160"/>
      <c r="P60" s="5"/>
      <c r="Q60" s="5"/>
      <c r="R60" s="5"/>
    </row>
    <row r="61" spans="1:18" s="3" customFormat="1" ht="25.5" customHeight="1" x14ac:dyDescent="0.15">
      <c r="A61" s="39"/>
      <c r="B61" s="116" t="s">
        <v>121</v>
      </c>
      <c r="C61" s="117"/>
      <c r="D61" s="182" t="s">
        <v>304</v>
      </c>
      <c r="E61" s="182"/>
      <c r="F61" s="182"/>
      <c r="G61" s="182"/>
      <c r="H61" s="182"/>
      <c r="I61" s="182"/>
      <c r="J61" s="182"/>
      <c r="K61" s="182"/>
      <c r="L61" s="182"/>
      <c r="M61" s="182"/>
      <c r="N61" s="182"/>
      <c r="O61" s="182"/>
      <c r="P61" s="5"/>
      <c r="Q61" s="5"/>
      <c r="R61" s="5"/>
    </row>
    <row r="62" spans="1:18" s="3" customFormat="1" ht="25.5" customHeight="1" x14ac:dyDescent="0.15">
      <c r="A62" s="39"/>
      <c r="B62" s="116" t="s">
        <v>119</v>
      </c>
      <c r="C62" s="117"/>
      <c r="D62" s="160" t="s">
        <v>278</v>
      </c>
      <c r="E62" s="160"/>
      <c r="F62" s="160"/>
      <c r="G62" s="160"/>
      <c r="H62" s="160"/>
      <c r="I62" s="160"/>
      <c r="J62" s="160"/>
      <c r="K62" s="160"/>
      <c r="L62" s="160"/>
      <c r="M62" s="160"/>
      <c r="N62" s="160"/>
      <c r="O62" s="160"/>
      <c r="P62" s="5"/>
      <c r="Q62" s="5"/>
      <c r="R62" s="5"/>
    </row>
    <row r="63" spans="1:18" s="3" customFormat="1" ht="25.5" customHeight="1" x14ac:dyDescent="0.15">
      <c r="A63" s="39"/>
      <c r="B63" s="116" t="s">
        <v>117</v>
      </c>
      <c r="C63" s="117"/>
      <c r="D63" s="160" t="s">
        <v>286</v>
      </c>
      <c r="E63" s="160"/>
      <c r="F63" s="160"/>
      <c r="G63" s="160"/>
      <c r="H63" s="160"/>
      <c r="I63" s="160"/>
      <c r="J63" s="160"/>
      <c r="K63" s="160"/>
      <c r="L63" s="160"/>
      <c r="M63" s="160"/>
      <c r="N63" s="160"/>
      <c r="O63" s="160"/>
      <c r="P63" s="8"/>
      <c r="Q63" s="8"/>
      <c r="R63" s="5"/>
    </row>
    <row r="64" spans="1:18" s="3" customFormat="1" ht="25.5" customHeight="1" x14ac:dyDescent="0.15">
      <c r="A64" s="39"/>
      <c r="B64" s="116" t="s">
        <v>114</v>
      </c>
      <c r="C64" s="117"/>
      <c r="D64" s="160" t="s">
        <v>287</v>
      </c>
      <c r="E64" s="160"/>
      <c r="F64" s="160"/>
      <c r="G64" s="160"/>
      <c r="H64" s="160"/>
      <c r="I64" s="160"/>
      <c r="J64" s="160"/>
      <c r="K64" s="160"/>
      <c r="L64" s="160"/>
      <c r="M64" s="160"/>
      <c r="N64" s="160"/>
      <c r="O64" s="160"/>
      <c r="P64" s="8"/>
      <c r="Q64" s="8"/>
      <c r="R64" s="5"/>
    </row>
    <row r="65" spans="1:18" s="3" customFormat="1" ht="25.5" customHeight="1" x14ac:dyDescent="0.15">
      <c r="A65" s="39" t="e" vm="1">
        <v>#VALUE!</v>
      </c>
      <c r="B65" s="116" t="s">
        <v>115</v>
      </c>
      <c r="C65" s="117"/>
      <c r="D65" s="160" t="s">
        <v>277</v>
      </c>
      <c r="E65" s="160"/>
      <c r="F65" s="160"/>
      <c r="G65" s="160"/>
      <c r="H65" s="160"/>
      <c r="I65" s="160"/>
      <c r="J65" s="160"/>
      <c r="K65" s="160"/>
      <c r="L65" s="160"/>
      <c r="M65" s="160"/>
      <c r="N65" s="160"/>
      <c r="O65" s="160"/>
      <c r="P65" s="8"/>
      <c r="Q65" s="8"/>
      <c r="R65" s="5"/>
    </row>
    <row r="66" spans="1:18" s="3" customFormat="1" ht="25.5" customHeight="1" x14ac:dyDescent="0.15">
      <c r="A66" s="39"/>
      <c r="B66" s="183" t="s">
        <v>112</v>
      </c>
      <c r="C66" s="184"/>
      <c r="D66" s="160" t="s">
        <v>254</v>
      </c>
      <c r="E66" s="160"/>
      <c r="F66" s="160"/>
      <c r="G66" s="160"/>
      <c r="H66" s="160"/>
      <c r="I66" s="160"/>
      <c r="J66" s="160"/>
      <c r="K66" s="160"/>
      <c r="L66" s="160"/>
      <c r="M66" s="160"/>
      <c r="N66" s="160"/>
      <c r="O66" s="160"/>
    </row>
    <row r="67" spans="1:18" s="3" customFormat="1" ht="25.5" customHeight="1" x14ac:dyDescent="0.15">
      <c r="A67" s="39"/>
      <c r="B67" s="185" t="s">
        <v>118</v>
      </c>
      <c r="C67" s="186"/>
      <c r="D67" s="160" t="s">
        <v>277</v>
      </c>
      <c r="E67" s="160"/>
      <c r="F67" s="160"/>
      <c r="G67" s="160"/>
      <c r="H67" s="160"/>
      <c r="I67" s="160"/>
      <c r="J67" s="160"/>
      <c r="K67" s="160"/>
      <c r="L67" s="160"/>
      <c r="M67" s="160"/>
      <c r="N67" s="160"/>
      <c r="O67" s="160"/>
    </row>
    <row r="70" spans="1:18" ht="14" x14ac:dyDescent="0.15">
      <c r="B70" s="127" t="s">
        <v>211</v>
      </c>
      <c r="C70" s="127"/>
      <c r="D70" s="127"/>
      <c r="E70" s="127"/>
      <c r="F70" s="127"/>
      <c r="G70" s="127"/>
      <c r="H70" s="127"/>
      <c r="I70" s="127"/>
      <c r="J70" s="127"/>
      <c r="K70" s="127"/>
      <c r="L70" s="127"/>
      <c r="M70" s="127"/>
      <c r="N70" s="127"/>
      <c r="O70" s="127"/>
    </row>
    <row r="72" spans="1:18" x14ac:dyDescent="0.15">
      <c r="B72" s="182" t="s">
        <v>319</v>
      </c>
      <c r="C72" s="182"/>
      <c r="D72" s="182"/>
      <c r="E72" s="182"/>
      <c r="F72" s="182"/>
      <c r="G72" s="182"/>
      <c r="H72" s="182"/>
      <c r="I72" s="182"/>
      <c r="J72" s="182"/>
      <c r="K72" s="182"/>
      <c r="L72" s="182"/>
      <c r="M72" s="182"/>
      <c r="N72" s="182"/>
      <c r="O72" s="182"/>
    </row>
    <row r="73" spans="1:18" x14ac:dyDescent="0.15">
      <c r="B73" s="182"/>
      <c r="C73" s="182"/>
      <c r="D73" s="182"/>
      <c r="E73" s="182"/>
      <c r="F73" s="182"/>
      <c r="G73" s="182"/>
      <c r="H73" s="182"/>
      <c r="I73" s="182"/>
      <c r="J73" s="182"/>
      <c r="K73" s="182"/>
      <c r="L73" s="182"/>
      <c r="M73" s="182"/>
      <c r="N73" s="182"/>
      <c r="O73" s="182"/>
    </row>
    <row r="74" spans="1:18" x14ac:dyDescent="0.15">
      <c r="B74" s="182"/>
      <c r="C74" s="182"/>
      <c r="D74" s="182"/>
      <c r="E74" s="182"/>
      <c r="F74" s="182"/>
      <c r="G74" s="182"/>
      <c r="H74" s="182"/>
      <c r="I74" s="182"/>
      <c r="J74" s="182"/>
      <c r="K74" s="182"/>
      <c r="L74" s="182"/>
      <c r="M74" s="182"/>
      <c r="N74" s="182"/>
      <c r="O74" s="182"/>
    </row>
    <row r="75" spans="1:18" x14ac:dyDescent="0.15">
      <c r="B75" s="182"/>
      <c r="C75" s="182"/>
      <c r="D75" s="182"/>
      <c r="E75" s="182"/>
      <c r="F75" s="182"/>
      <c r="G75" s="182"/>
      <c r="H75" s="182"/>
      <c r="I75" s="182"/>
      <c r="J75" s="182"/>
      <c r="K75" s="182"/>
      <c r="L75" s="182"/>
      <c r="M75" s="182"/>
      <c r="N75" s="182"/>
      <c r="O75" s="182"/>
    </row>
    <row r="76" spans="1:18" x14ac:dyDescent="0.15">
      <c r="B76" s="182"/>
      <c r="C76" s="182"/>
      <c r="D76" s="182"/>
      <c r="E76" s="182"/>
      <c r="F76" s="182"/>
      <c r="G76" s="182"/>
      <c r="H76" s="182"/>
      <c r="I76" s="182"/>
      <c r="J76" s="182"/>
      <c r="K76" s="182"/>
      <c r="L76" s="182"/>
      <c r="M76" s="182"/>
      <c r="N76" s="182"/>
      <c r="O76" s="182"/>
    </row>
    <row r="77" spans="1:18" x14ac:dyDescent="0.15">
      <c r="B77" s="182"/>
      <c r="C77" s="182"/>
      <c r="D77" s="182"/>
      <c r="E77" s="182"/>
      <c r="F77" s="182"/>
      <c r="G77" s="182"/>
      <c r="H77" s="182"/>
      <c r="I77" s="182"/>
      <c r="J77" s="182"/>
      <c r="K77" s="182"/>
      <c r="L77" s="182"/>
      <c r="M77" s="182"/>
      <c r="N77" s="182"/>
      <c r="O77" s="182"/>
    </row>
    <row r="78" spans="1:18" x14ac:dyDescent="0.15">
      <c r="B78" s="182"/>
      <c r="C78" s="182"/>
      <c r="D78" s="182"/>
      <c r="E78" s="182"/>
      <c r="F78" s="182"/>
      <c r="G78" s="182"/>
      <c r="H78" s="182"/>
      <c r="I78" s="182"/>
      <c r="J78" s="182"/>
      <c r="K78" s="182"/>
      <c r="L78" s="182"/>
      <c r="M78" s="182"/>
      <c r="N78" s="182"/>
      <c r="O78" s="182"/>
    </row>
    <row r="79" spans="1:18" x14ac:dyDescent="0.15">
      <c r="B79" s="182"/>
      <c r="C79" s="182"/>
      <c r="D79" s="182"/>
      <c r="E79" s="182"/>
      <c r="F79" s="182"/>
      <c r="G79" s="182"/>
      <c r="H79" s="182"/>
      <c r="I79" s="182"/>
      <c r="J79" s="182"/>
      <c r="K79" s="182"/>
      <c r="L79" s="182"/>
      <c r="M79" s="182"/>
      <c r="N79" s="182"/>
      <c r="O79" s="182"/>
    </row>
    <row r="80" spans="1:18" x14ac:dyDescent="0.15">
      <c r="B80" s="182"/>
      <c r="C80" s="182"/>
      <c r="D80" s="182"/>
      <c r="E80" s="182"/>
      <c r="F80" s="182"/>
      <c r="G80" s="182"/>
      <c r="H80" s="182"/>
      <c r="I80" s="182"/>
      <c r="J80" s="182"/>
      <c r="K80" s="182"/>
      <c r="L80" s="182"/>
      <c r="M80" s="182"/>
      <c r="N80" s="182"/>
      <c r="O80" s="182"/>
    </row>
    <row r="81" spans="2:15" x14ac:dyDescent="0.15">
      <c r="B81" s="182"/>
      <c r="C81" s="182"/>
      <c r="D81" s="182"/>
      <c r="E81" s="182"/>
      <c r="F81" s="182"/>
      <c r="G81" s="182"/>
      <c r="H81" s="182"/>
      <c r="I81" s="182"/>
      <c r="J81" s="182"/>
      <c r="K81" s="182"/>
      <c r="L81" s="182"/>
      <c r="M81" s="182"/>
      <c r="N81" s="182"/>
      <c r="O81" s="182"/>
    </row>
    <row r="82" spans="2:15" x14ac:dyDescent="0.15">
      <c r="B82" s="182"/>
      <c r="C82" s="182"/>
      <c r="D82" s="182"/>
      <c r="E82" s="182"/>
      <c r="F82" s="182"/>
      <c r="G82" s="182"/>
      <c r="H82" s="182"/>
      <c r="I82" s="182"/>
      <c r="J82" s="182"/>
      <c r="K82" s="182"/>
      <c r="L82" s="182"/>
      <c r="M82" s="182"/>
      <c r="N82" s="182"/>
      <c r="O82" s="182"/>
    </row>
  </sheetData>
  <mergeCells count="116">
    <mergeCell ref="B30:C30"/>
    <mergeCell ref="B31:C31"/>
    <mergeCell ref="L32:O32"/>
    <mergeCell ref="L38:O38"/>
    <mergeCell ref="L39:O39"/>
    <mergeCell ref="D33:G33"/>
    <mergeCell ref="D21:G21"/>
    <mergeCell ref="D24:G24"/>
    <mergeCell ref="D25:G25"/>
    <mergeCell ref="D28:G28"/>
    <mergeCell ref="D29:G29"/>
    <mergeCell ref="D30:G30"/>
    <mergeCell ref="L21:O21"/>
    <mergeCell ref="L22:O22"/>
    <mergeCell ref="L23:O23"/>
    <mergeCell ref="L24:O24"/>
    <mergeCell ref="L25:O25"/>
    <mergeCell ref="L28:O28"/>
    <mergeCell ref="L29:O29"/>
    <mergeCell ref="L30:O30"/>
    <mergeCell ref="D22:G22"/>
    <mergeCell ref="D23:G23"/>
    <mergeCell ref="B33:C33"/>
    <mergeCell ref="B35:C35"/>
    <mergeCell ref="B72:O82"/>
    <mergeCell ref="B57:O57"/>
    <mergeCell ref="D59:N59"/>
    <mergeCell ref="B66:C66"/>
    <mergeCell ref="D66:O66"/>
    <mergeCell ref="B67:C67"/>
    <mergeCell ref="D67:O67"/>
    <mergeCell ref="B70:O70"/>
    <mergeCell ref="D60:O60"/>
    <mergeCell ref="D61:O61"/>
    <mergeCell ref="D62:O62"/>
    <mergeCell ref="B61:C61"/>
    <mergeCell ref="B62:C62"/>
    <mergeCell ref="B60:C60"/>
    <mergeCell ref="B63:C63"/>
    <mergeCell ref="L1:O5"/>
    <mergeCell ref="G2:H2"/>
    <mergeCell ref="G4:H4"/>
    <mergeCell ref="C7:K7"/>
    <mergeCell ref="N7:O7"/>
    <mergeCell ref="B25:C25"/>
    <mergeCell ref="B32:C32"/>
    <mergeCell ref="B28:C28"/>
    <mergeCell ref="B29:C29"/>
    <mergeCell ref="B24:C24"/>
    <mergeCell ref="B21:C21"/>
    <mergeCell ref="B22:C22"/>
    <mergeCell ref="B19:O19"/>
    <mergeCell ref="B10:C10"/>
    <mergeCell ref="B13:C13"/>
    <mergeCell ref="M15:O15"/>
    <mergeCell ref="D16:H16"/>
    <mergeCell ref="J16:K16"/>
    <mergeCell ref="M16:O16"/>
    <mergeCell ref="B16:C16"/>
    <mergeCell ref="B23:C23"/>
    <mergeCell ref="L31:O31"/>
    <mergeCell ref="D31:G31"/>
    <mergeCell ref="D32:G32"/>
    <mergeCell ref="D39:G39"/>
    <mergeCell ref="L49:O49"/>
    <mergeCell ref="E50:G50"/>
    <mergeCell ref="H50:K50"/>
    <mergeCell ref="L50:O50"/>
    <mergeCell ref="E47:G47"/>
    <mergeCell ref="H47:K47"/>
    <mergeCell ref="H49:K49"/>
    <mergeCell ref="D36:G36"/>
    <mergeCell ref="L36:O36"/>
    <mergeCell ref="B64:C64"/>
    <mergeCell ref="B65:C65"/>
    <mergeCell ref="D63:O63"/>
    <mergeCell ref="D64:O64"/>
    <mergeCell ref="D65:O65"/>
    <mergeCell ref="E54:G54"/>
    <mergeCell ref="H54:K54"/>
    <mergeCell ref="L54:O54"/>
    <mergeCell ref="L47:O47"/>
    <mergeCell ref="E48:G48"/>
    <mergeCell ref="H48:K48"/>
    <mergeCell ref="L48:O48"/>
    <mergeCell ref="E53:G53"/>
    <mergeCell ref="H53:K53"/>
    <mergeCell ref="L53:O53"/>
    <mergeCell ref="E49:G49"/>
    <mergeCell ref="E51:G51"/>
    <mergeCell ref="H51:K51"/>
    <mergeCell ref="L51:O51"/>
    <mergeCell ref="B26:C26"/>
    <mergeCell ref="D26:G26"/>
    <mergeCell ref="L26:O26"/>
    <mergeCell ref="E52:G52"/>
    <mergeCell ref="B34:C34"/>
    <mergeCell ref="D34:G34"/>
    <mergeCell ref="B37:C37"/>
    <mergeCell ref="D37:G37"/>
    <mergeCell ref="L37:O37"/>
    <mergeCell ref="B27:C27"/>
    <mergeCell ref="D27:G27"/>
    <mergeCell ref="L27:O27"/>
    <mergeCell ref="D35:G35"/>
    <mergeCell ref="L35:O35"/>
    <mergeCell ref="E46:G46"/>
    <mergeCell ref="H46:K46"/>
    <mergeCell ref="L46:O46"/>
    <mergeCell ref="B36:C36"/>
    <mergeCell ref="B38:C38"/>
    <mergeCell ref="B39:C39"/>
    <mergeCell ref="B41:C41"/>
    <mergeCell ref="D41:F41"/>
    <mergeCell ref="B44:O44"/>
    <mergeCell ref="D38:G38"/>
  </mergeCells>
  <dataValidations count="7">
    <dataValidation type="list" allowBlank="1" showInputMessage="1" showErrorMessage="1" sqref="H10" xr:uid="{1715A029-0567-4C18-B8F0-BD3310A59772}">
      <formula1>INDIRECT("Product_Type")</formula1>
    </dataValidation>
    <dataValidation type="list" allowBlank="1" showInputMessage="1" showErrorMessage="1" sqref="O10" xr:uid="{50ABAC29-7FBD-4585-B99E-C794709625A0}">
      <formula1>INDIRECT("time_units")</formula1>
    </dataValidation>
    <dataValidation type="list" allowBlank="1" showInputMessage="1" showErrorMessage="1" sqref="D38:D39 D22:D25 D28:D33" xr:uid="{4E7DA72D-73C3-4B05-A72D-5217FA86E18B}">
      <formula1>INDIRECT("Item_"&amp;VLOOKUP($B22,INDIRECT("Item_Family_Link"),2,FALSE)&amp;"")</formula1>
    </dataValidation>
    <dataValidation type="list" allowBlank="1" showInputMessage="1" showErrorMessage="1" sqref="H13" xr:uid="{A7EA774F-E5E7-4E62-977B-82E86064A66A}">
      <formula1>INDIRECT("Activity_level")</formula1>
    </dataValidation>
    <dataValidation type="list" allowBlank="1" showInputMessage="1" showErrorMessage="1" sqref="K13" xr:uid="{171047BB-A8F1-4D01-A020-78DD31FBD6EE}">
      <formula1>PRM_level</formula1>
    </dataValidation>
    <dataValidation type="list" allowBlank="1" showInputMessage="1" showErrorMessage="1" sqref="B22:C39" xr:uid="{FBD98622-86A2-46EB-995D-FC047FC9BA5B}">
      <formula1>INDIRECT("Item_Family")</formula1>
    </dataValidation>
    <dataValidation type="list" allowBlank="1" showInputMessage="1" showErrorMessage="1" sqref="H22:H39" xr:uid="{89227E47-61D3-4BB6-A20A-A2190B15B1D2}">
      <formula1>INDIRECT("Cost_Unit")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C083419-E1F1-4D98-9433-A48996872594}">
          <x14:formula1>
            <xm:f>Lists!$AW$2:$AW$3</xm:f>
          </x14:formula1>
          <xm:sqref>L16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8112-BBE8-4F4F-B44D-B22F92FC29D7}">
  <sheetPr codeName="Feuil4">
    <tabColor rgb="FF323A46"/>
  </sheetPr>
  <dimension ref="A1:R77"/>
  <sheetViews>
    <sheetView showGridLines="0" workbookViewId="0">
      <selection activeCell="D27" sqref="D27:F27"/>
    </sheetView>
  </sheetViews>
  <sheetFormatPr baseColWidth="10" defaultRowHeight="13" x14ac:dyDescent="0.15"/>
  <cols>
    <col min="1" max="1" width="5.1640625" customWidth="1"/>
    <col min="2" max="3" width="12.6640625" customWidth="1"/>
    <col min="4" max="4" width="14.6640625" customWidth="1"/>
    <col min="5"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7" spans="1:16" ht="25.5" customHeight="1" x14ac:dyDescent="0.15">
      <c r="A7" s="21"/>
      <c r="B7" s="23" t="s">
        <v>24</v>
      </c>
      <c r="C7" s="105"/>
      <c r="D7" s="105"/>
      <c r="E7" s="105"/>
      <c r="F7" s="105"/>
      <c r="G7" s="105"/>
      <c r="H7" s="105"/>
      <c r="I7" s="105"/>
      <c r="J7" s="105"/>
      <c r="K7" s="105"/>
      <c r="M7" s="34" t="s">
        <v>150</v>
      </c>
      <c r="N7" s="176">
        <v>50</v>
      </c>
      <c r="O7" s="177"/>
    </row>
    <row r="8" spans="1:16" x14ac:dyDescent="0.15">
      <c r="A8" s="21"/>
      <c r="B8" s="33"/>
      <c r="C8" s="21"/>
      <c r="D8" s="21"/>
      <c r="E8" s="21"/>
      <c r="F8" s="35"/>
      <c r="G8" s="21"/>
      <c r="H8" s="21"/>
      <c r="I8" s="21"/>
      <c r="J8" s="21"/>
      <c r="K8" s="35"/>
      <c r="M8" s="36"/>
      <c r="N8" s="21"/>
      <c r="O8" s="21"/>
    </row>
    <row r="9" spans="1:16" x14ac:dyDescent="0.15">
      <c r="A9" s="21"/>
      <c r="B9" s="36"/>
      <c r="D9" s="22" t="s">
        <v>107</v>
      </c>
      <c r="E9" s="22" t="s">
        <v>108</v>
      </c>
      <c r="F9" s="35"/>
      <c r="G9" s="21"/>
      <c r="H9" s="21"/>
      <c r="I9" s="21"/>
      <c r="J9" s="21"/>
      <c r="K9" s="35"/>
      <c r="M9" s="33"/>
      <c r="N9" s="22" t="s">
        <v>109</v>
      </c>
      <c r="O9" s="22" t="s">
        <v>110</v>
      </c>
    </row>
    <row r="10" spans="1:16" ht="25.5" customHeight="1" x14ac:dyDescent="0.15">
      <c r="A10" s="21"/>
      <c r="B10" s="178" t="s">
        <v>103</v>
      </c>
      <c r="C10" s="178"/>
      <c r="D10" s="52"/>
      <c r="E10" s="52"/>
      <c r="G10" s="23" t="s">
        <v>25</v>
      </c>
      <c r="H10" s="30" t="s">
        <v>85</v>
      </c>
      <c r="J10" s="37" t="s">
        <v>111</v>
      </c>
      <c r="K10" s="38"/>
      <c r="M10" s="23" t="s">
        <v>26</v>
      </c>
      <c r="N10" s="74"/>
      <c r="O10" s="52"/>
    </row>
    <row r="11" spans="1:16" x14ac:dyDescent="0.15">
      <c r="A11" s="21"/>
      <c r="B11" s="33"/>
      <c r="C11" s="21"/>
      <c r="D11" s="21"/>
      <c r="E11" s="21"/>
      <c r="G11" s="35"/>
      <c r="H11" s="21"/>
      <c r="J11" s="21"/>
      <c r="K11" s="21"/>
      <c r="M11" s="36"/>
      <c r="N11" s="21"/>
      <c r="O11" s="21"/>
    </row>
    <row r="12" spans="1:16" x14ac:dyDescent="0.15">
      <c r="A12" s="21"/>
      <c r="B12" s="33"/>
      <c r="C12" s="22"/>
      <c r="D12" s="22"/>
      <c r="E12" s="21"/>
      <c r="G12" s="35"/>
      <c r="H12" s="21"/>
      <c r="J12" s="21"/>
      <c r="K12" s="21"/>
      <c r="M12" s="36"/>
      <c r="N12" s="22" t="s">
        <v>107</v>
      </c>
      <c r="O12" s="22" t="s">
        <v>108</v>
      </c>
    </row>
    <row r="13" spans="1:16" ht="25.5" customHeight="1" x14ac:dyDescent="0.15">
      <c r="A13" s="21"/>
      <c r="B13" s="87" t="s">
        <v>212</v>
      </c>
      <c r="C13" s="88"/>
      <c r="D13" s="63"/>
      <c r="E13" s="54"/>
      <c r="G13" s="65" t="s">
        <v>214</v>
      </c>
      <c r="H13" s="52"/>
      <c r="J13" s="37" t="s">
        <v>222</v>
      </c>
      <c r="K13" s="62"/>
      <c r="M13" s="34" t="s">
        <v>221</v>
      </c>
      <c r="N13" s="52"/>
      <c r="O13" s="52"/>
    </row>
    <row r="14" spans="1:16" x14ac:dyDescent="0.15">
      <c r="A14" s="21"/>
      <c r="B14" s="33"/>
      <c r="C14" s="21"/>
      <c r="D14" s="21"/>
      <c r="E14" s="21"/>
      <c r="F14" s="35"/>
      <c r="G14" s="21"/>
      <c r="H14" s="21"/>
      <c r="I14" s="21"/>
      <c r="J14" s="21"/>
      <c r="K14" s="35"/>
      <c r="L14" s="36"/>
      <c r="M14" s="21"/>
      <c r="N14" s="21"/>
      <c r="O14" s="6"/>
    </row>
    <row r="15" spans="1:16" ht="14.5" customHeight="1" x14ac:dyDescent="0.15">
      <c r="A15" s="21"/>
      <c r="B15" s="33"/>
      <c r="C15" s="22"/>
      <c r="D15" s="22"/>
      <c r="E15" s="21"/>
      <c r="F15" s="35"/>
      <c r="G15" s="21"/>
      <c r="H15" s="21"/>
      <c r="J15" s="21"/>
      <c r="K15" s="21"/>
      <c r="L15" s="45" t="s">
        <v>236</v>
      </c>
      <c r="M15" s="179" t="s">
        <v>220</v>
      </c>
      <c r="N15" s="179"/>
      <c r="O15" s="179"/>
    </row>
    <row r="16" spans="1:16" ht="25.5" customHeight="1" x14ac:dyDescent="0.15">
      <c r="A16" s="21"/>
      <c r="B16" s="87" t="s">
        <v>213</v>
      </c>
      <c r="C16" s="88"/>
      <c r="D16" s="97"/>
      <c r="E16" s="97"/>
      <c r="F16" s="97"/>
      <c r="G16" s="97"/>
      <c r="H16" s="97"/>
      <c r="J16" s="180" t="s">
        <v>219</v>
      </c>
      <c r="K16" s="181"/>
      <c r="L16" s="52"/>
      <c r="M16" s="102"/>
      <c r="N16" s="103"/>
      <c r="O16" s="104"/>
    </row>
    <row r="17" spans="1:17" x14ac:dyDescent="0.15">
      <c r="A17" s="21"/>
      <c r="B17" s="21"/>
      <c r="C17" s="21"/>
      <c r="D17" s="22"/>
      <c r="E17" s="21"/>
      <c r="F17" s="35"/>
      <c r="G17" s="35"/>
      <c r="H17" s="21"/>
      <c r="I17" s="21"/>
      <c r="J17" s="21"/>
      <c r="K17" s="21"/>
      <c r="L17" s="21"/>
      <c r="M17" s="21"/>
      <c r="N17" s="21"/>
    </row>
    <row r="18" spans="1:17" x14ac:dyDescent="0.15">
      <c r="A18" s="21"/>
      <c r="B18" s="21"/>
      <c r="C18" s="21"/>
      <c r="D18" s="21"/>
      <c r="E18" s="21"/>
      <c r="F18" s="21"/>
      <c r="G18" s="21"/>
      <c r="H18" s="21"/>
      <c r="I18" s="21"/>
      <c r="J18" s="21"/>
      <c r="K18" s="21"/>
      <c r="L18" s="21"/>
      <c r="M18" s="33"/>
      <c r="N18" s="33"/>
    </row>
    <row r="19" spans="1:17" s="3" customFormat="1" ht="14" x14ac:dyDescent="0.15">
      <c r="A19" s="39"/>
      <c r="B19" s="127" t="s">
        <v>81</v>
      </c>
      <c r="C19" s="127"/>
      <c r="D19" s="127"/>
      <c r="E19" s="127"/>
      <c r="F19" s="127"/>
      <c r="G19" s="127"/>
      <c r="H19" s="127"/>
      <c r="I19" s="127"/>
      <c r="J19" s="127"/>
      <c r="K19" s="127"/>
      <c r="L19" s="127"/>
      <c r="M19" s="127"/>
      <c r="N19" s="127"/>
      <c r="O19" s="127"/>
    </row>
    <row r="20" spans="1:17" x14ac:dyDescent="0.15">
      <c r="A20" s="21"/>
      <c r="B20" s="21"/>
      <c r="C20" s="21"/>
      <c r="D20" s="21"/>
      <c r="E20" s="21"/>
      <c r="F20" s="21"/>
      <c r="G20" s="21"/>
      <c r="H20" s="21"/>
      <c r="I20" s="21"/>
      <c r="J20" s="21"/>
      <c r="K20" s="21"/>
      <c r="L20" s="21"/>
      <c r="M20" s="21"/>
      <c r="N20" s="21"/>
    </row>
    <row r="21" spans="1:17" s="3" customFormat="1" ht="25.5" customHeight="1" x14ac:dyDescent="0.15">
      <c r="A21" s="39"/>
      <c r="B21" s="128" t="s">
        <v>77</v>
      </c>
      <c r="C21" s="128"/>
      <c r="D21" s="128" t="s">
        <v>78</v>
      </c>
      <c r="E21" s="128"/>
      <c r="F21" s="128"/>
      <c r="G21" s="40" t="s">
        <v>93</v>
      </c>
      <c r="H21" s="40" t="s">
        <v>94</v>
      </c>
      <c r="I21" s="40" t="str">
        <f>"Price ("&amp;'MENU TAB'!K16&amp;")"</f>
        <v>Price (EUR)</v>
      </c>
      <c r="J21" s="41" t="s">
        <v>95</v>
      </c>
      <c r="K21" s="130" t="s">
        <v>96</v>
      </c>
      <c r="L21" s="130"/>
      <c r="M21" s="130"/>
      <c r="N21" s="130"/>
    </row>
    <row r="22" spans="1:17" s="3" customFormat="1" ht="25.5" customHeight="1" x14ac:dyDescent="0.15">
      <c r="A22" s="39"/>
      <c r="B22" s="89" t="s">
        <v>31</v>
      </c>
      <c r="C22" s="188"/>
      <c r="D22" s="102" t="s">
        <v>42</v>
      </c>
      <c r="E22" s="103"/>
      <c r="F22" s="104"/>
      <c r="G22" s="52" t="s">
        <v>197</v>
      </c>
      <c r="H22" s="52">
        <v>1</v>
      </c>
      <c r="I22" s="56"/>
      <c r="J22" s="79">
        <v>0</v>
      </c>
      <c r="K22" s="194" t="s">
        <v>278</v>
      </c>
      <c r="L22" s="194"/>
      <c r="M22" s="194"/>
      <c r="N22" s="194"/>
      <c r="O22" s="194"/>
      <c r="Q22" s="3" t="s">
        <v>30</v>
      </c>
    </row>
    <row r="23" spans="1:17" s="3" customFormat="1" ht="25.5" customHeight="1" x14ac:dyDescent="0.15">
      <c r="A23" s="39"/>
      <c r="B23" s="89" t="s">
        <v>31</v>
      </c>
      <c r="C23" s="188"/>
      <c r="D23" s="102" t="s">
        <v>44</v>
      </c>
      <c r="E23" s="103"/>
      <c r="F23" s="104"/>
      <c r="G23" s="52" t="s">
        <v>196</v>
      </c>
      <c r="H23" s="52">
        <v>30</v>
      </c>
      <c r="I23" s="78">
        <v>350</v>
      </c>
      <c r="J23" s="79">
        <f t="shared" ref="J23:J32" si="0">I23*H23</f>
        <v>10500</v>
      </c>
      <c r="K23" s="194" t="s">
        <v>321</v>
      </c>
      <c r="L23" s="194"/>
      <c r="M23" s="194"/>
      <c r="N23" s="194"/>
      <c r="O23" s="194"/>
    </row>
    <row r="24" spans="1:17" s="3" customFormat="1" ht="25.5" customHeight="1" x14ac:dyDescent="0.15">
      <c r="A24" s="39"/>
      <c r="B24" s="147" t="s">
        <v>36</v>
      </c>
      <c r="C24" s="147"/>
      <c r="D24" s="97" t="s">
        <v>134</v>
      </c>
      <c r="E24" s="97"/>
      <c r="F24" s="97"/>
      <c r="G24" s="52" t="s">
        <v>196</v>
      </c>
      <c r="H24" s="52">
        <v>1</v>
      </c>
      <c r="I24" s="56"/>
      <c r="J24" s="79">
        <f t="shared" si="0"/>
        <v>0</v>
      </c>
      <c r="K24" s="194"/>
      <c r="L24" s="194"/>
      <c r="M24" s="194"/>
      <c r="N24" s="194"/>
      <c r="O24" s="194"/>
    </row>
    <row r="25" spans="1:17" s="3" customFormat="1" ht="25.5" customHeight="1" x14ac:dyDescent="0.15">
      <c r="A25" s="39"/>
      <c r="B25" s="147" t="s">
        <v>31</v>
      </c>
      <c r="C25" s="147"/>
      <c r="D25" s="97" t="s">
        <v>48</v>
      </c>
      <c r="E25" s="97"/>
      <c r="F25" s="97"/>
      <c r="G25" s="52" t="s">
        <v>196</v>
      </c>
      <c r="H25" s="52">
        <v>1</v>
      </c>
      <c r="I25" s="56"/>
      <c r="J25" s="79">
        <f t="shared" si="0"/>
        <v>0</v>
      </c>
      <c r="K25" s="194"/>
      <c r="L25" s="194"/>
      <c r="M25" s="194"/>
      <c r="N25" s="194"/>
      <c r="O25" s="194"/>
    </row>
    <row r="26" spans="1:17" s="3" customFormat="1" ht="25.5" customHeight="1" x14ac:dyDescent="0.15">
      <c r="A26" s="39"/>
      <c r="B26" s="147" t="s">
        <v>34</v>
      </c>
      <c r="C26" s="147"/>
      <c r="D26" s="97" t="s">
        <v>132</v>
      </c>
      <c r="E26" s="97"/>
      <c r="F26" s="97"/>
      <c r="G26" s="52" t="s">
        <v>197</v>
      </c>
      <c r="H26" s="52">
        <v>1</v>
      </c>
      <c r="I26" s="56">
        <v>1200</v>
      </c>
      <c r="J26" s="79">
        <v>1200</v>
      </c>
      <c r="K26" s="198" t="s">
        <v>271</v>
      </c>
      <c r="L26" s="194"/>
      <c r="M26" s="194"/>
      <c r="N26" s="194"/>
      <c r="O26" s="194"/>
    </row>
    <row r="27" spans="1:17" s="3" customFormat="1" ht="25.5" customHeight="1" x14ac:dyDescent="0.15">
      <c r="A27" s="39"/>
      <c r="B27" s="147" t="s">
        <v>194</v>
      </c>
      <c r="C27" s="147"/>
      <c r="D27" s="195" t="s">
        <v>323</v>
      </c>
      <c r="E27" s="196"/>
      <c r="F27" s="197"/>
      <c r="G27" s="52" t="s">
        <v>197</v>
      </c>
      <c r="H27" s="52">
        <v>1</v>
      </c>
      <c r="I27" s="78">
        <v>25000</v>
      </c>
      <c r="J27" s="79">
        <f>I27</f>
        <v>25000</v>
      </c>
      <c r="K27" s="194" t="s">
        <v>322</v>
      </c>
      <c r="L27" s="194"/>
      <c r="M27" s="194"/>
      <c r="N27" s="194"/>
      <c r="O27" s="194"/>
    </row>
    <row r="28" spans="1:17" s="3" customFormat="1" ht="25.5" customHeight="1" x14ac:dyDescent="0.15">
      <c r="A28" s="39"/>
      <c r="B28" s="147" t="s">
        <v>194</v>
      </c>
      <c r="C28" s="147"/>
      <c r="D28" s="190" t="s">
        <v>290</v>
      </c>
      <c r="E28" s="91"/>
      <c r="F28" s="91"/>
      <c r="G28" s="52" t="s">
        <v>197</v>
      </c>
      <c r="H28" s="52">
        <v>1</v>
      </c>
      <c r="I28" s="78">
        <v>5000</v>
      </c>
      <c r="J28" s="79">
        <f t="shared" si="0"/>
        <v>5000</v>
      </c>
      <c r="K28" s="194" t="s">
        <v>291</v>
      </c>
      <c r="L28" s="194"/>
      <c r="M28" s="194"/>
      <c r="N28" s="194"/>
      <c r="O28" s="194"/>
    </row>
    <row r="29" spans="1:17" s="3" customFormat="1" ht="25.5" customHeight="1" x14ac:dyDescent="0.15">
      <c r="A29" s="39"/>
      <c r="B29" s="147" t="s">
        <v>194</v>
      </c>
      <c r="C29" s="147"/>
      <c r="D29" s="190" t="s">
        <v>328</v>
      </c>
      <c r="E29" s="91"/>
      <c r="F29" s="91"/>
      <c r="G29" s="52" t="s">
        <v>197</v>
      </c>
      <c r="H29" s="52">
        <v>3</v>
      </c>
      <c r="I29" s="78">
        <v>1500</v>
      </c>
      <c r="J29" s="79">
        <f t="shared" si="0"/>
        <v>4500</v>
      </c>
      <c r="K29" s="191" t="s">
        <v>330</v>
      </c>
      <c r="L29" s="192"/>
      <c r="M29" s="192"/>
      <c r="N29" s="192"/>
      <c r="O29" s="193"/>
    </row>
    <row r="30" spans="1:17" s="3" customFormat="1" ht="25.5" customHeight="1" x14ac:dyDescent="0.15">
      <c r="A30" s="39"/>
      <c r="B30" s="89" t="s">
        <v>194</v>
      </c>
      <c r="C30" s="188"/>
      <c r="D30" s="190" t="s">
        <v>272</v>
      </c>
      <c r="E30" s="91"/>
      <c r="F30" s="91"/>
      <c r="G30" s="54" t="s">
        <v>197</v>
      </c>
      <c r="H30" s="52">
        <v>1</v>
      </c>
      <c r="I30" s="56">
        <v>0</v>
      </c>
      <c r="J30" s="79">
        <f>(J23+J27+J28)*0.23</f>
        <v>9315</v>
      </c>
      <c r="K30" s="157" t="s">
        <v>274</v>
      </c>
      <c r="L30" s="158"/>
      <c r="M30" s="158"/>
      <c r="N30" s="158"/>
      <c r="O30" s="159"/>
    </row>
    <row r="31" spans="1:17" s="3" customFormat="1" ht="25.5" customHeight="1" x14ac:dyDescent="0.15">
      <c r="A31" s="39"/>
      <c r="B31" s="147" t="s">
        <v>194</v>
      </c>
      <c r="C31" s="89"/>
      <c r="D31" s="190" t="s">
        <v>305</v>
      </c>
      <c r="E31" s="91"/>
      <c r="F31" s="91"/>
      <c r="G31" s="54" t="s">
        <v>197</v>
      </c>
      <c r="H31" s="52">
        <v>1</v>
      </c>
      <c r="I31" s="56">
        <v>0</v>
      </c>
      <c r="J31" s="79">
        <f>(J23+J27+J28)*0.08875</f>
        <v>3594.375</v>
      </c>
      <c r="K31" s="194"/>
      <c r="L31" s="194"/>
      <c r="M31" s="194"/>
      <c r="N31" s="194"/>
      <c r="O31" s="194"/>
    </row>
    <row r="32" spans="1:17" s="3" customFormat="1" ht="25.5" customHeight="1" x14ac:dyDescent="0.15">
      <c r="A32" s="39"/>
      <c r="B32" s="147"/>
      <c r="C32" s="147"/>
      <c r="D32" s="97"/>
      <c r="E32" s="97"/>
      <c r="F32" s="97"/>
      <c r="G32" s="52"/>
      <c r="H32" s="52"/>
      <c r="I32" s="56"/>
      <c r="J32" s="42">
        <f t="shared" si="0"/>
        <v>0</v>
      </c>
      <c r="K32" s="194"/>
      <c r="L32" s="194"/>
      <c r="M32" s="194"/>
      <c r="N32" s="194"/>
      <c r="O32" s="194"/>
    </row>
    <row r="33" spans="1:17" s="3" customFormat="1" ht="25.5" customHeight="1" x14ac:dyDescent="0.15">
      <c r="A33" s="39"/>
      <c r="B33" s="131" t="s">
        <v>32</v>
      </c>
      <c r="C33" s="200"/>
      <c r="D33" s="102" t="s">
        <v>181</v>
      </c>
      <c r="E33" s="103"/>
      <c r="F33" s="104"/>
      <c r="G33" s="50" t="s">
        <v>197</v>
      </c>
      <c r="H33" s="50">
        <v>1</v>
      </c>
      <c r="I33" s="43" t="str">
        <f>IFERROR(VLOOKUP(D33,GUIDE!D11:J28,7,FALSE),"")</f>
        <v>-</v>
      </c>
      <c r="J33" s="42" t="str">
        <f>IFERROR(I33*H33,"")</f>
        <v/>
      </c>
      <c r="K33" s="157" t="s">
        <v>273</v>
      </c>
      <c r="L33" s="158"/>
      <c r="M33" s="158"/>
      <c r="N33" s="158"/>
      <c r="O33" s="159"/>
      <c r="Q33" s="3" t="s">
        <v>30</v>
      </c>
    </row>
    <row r="34" spans="1:17" s="3" customFormat="1" ht="25.5" customHeight="1" x14ac:dyDescent="0.15">
      <c r="A34" s="39"/>
      <c r="B34" s="131" t="s">
        <v>151</v>
      </c>
      <c r="C34" s="200"/>
      <c r="D34" s="102" t="s">
        <v>152</v>
      </c>
      <c r="E34" s="103"/>
      <c r="F34" s="104"/>
      <c r="G34" s="50" t="s">
        <v>197</v>
      </c>
      <c r="H34" s="50">
        <v>1</v>
      </c>
      <c r="I34" s="43" t="str">
        <f>IFERROR(VLOOKUP(D34,TRANSPORT!D11:J40,7,FALSE), "")</f>
        <v>-</v>
      </c>
      <c r="J34" s="42" t="str">
        <f>IFERROR(I34*H34,"")</f>
        <v/>
      </c>
      <c r="K34" s="157" t="s">
        <v>273</v>
      </c>
      <c r="L34" s="158"/>
      <c r="M34" s="158"/>
      <c r="N34" s="158"/>
      <c r="O34" s="159"/>
    </row>
    <row r="35" spans="1:17" x14ac:dyDescent="0.15">
      <c r="A35" s="21"/>
      <c r="B35" s="21"/>
      <c r="C35" s="21"/>
      <c r="D35" s="21"/>
      <c r="E35" s="21"/>
      <c r="F35" s="21"/>
      <c r="G35" s="21"/>
      <c r="H35" s="21"/>
      <c r="I35" s="21"/>
      <c r="J35" s="44"/>
      <c r="K35" s="21"/>
      <c r="L35" s="21"/>
      <c r="M35" s="21"/>
      <c r="N35" s="21"/>
    </row>
    <row r="36" spans="1:17" ht="26.5" customHeight="1" x14ac:dyDescent="0.15">
      <c r="A36" s="21"/>
      <c r="B36" s="168" t="s">
        <v>198</v>
      </c>
      <c r="C36" s="169"/>
      <c r="D36" s="170" t="str" cm="1">
        <f t="array" ref="D36">IFERROR(SUMPRODUCT((G22:G34="Flat Fee") * (J22:J34 / N7)) + SUMPRODUCT((G22:G34="Per pax") * J22:J34)+ SUMPRODUCT((G22:G34="") * J22:J34),"-")</f>
        <v>-</v>
      </c>
      <c r="E36" s="171"/>
      <c r="F36" s="172"/>
      <c r="G36" s="21"/>
      <c r="H36" s="21"/>
      <c r="I36" s="21"/>
      <c r="J36" s="44"/>
      <c r="K36" s="21"/>
      <c r="L36" s="21"/>
      <c r="M36" s="21"/>
      <c r="N36" s="21"/>
    </row>
    <row r="37" spans="1:17" x14ac:dyDescent="0.15">
      <c r="A37" s="21"/>
      <c r="B37" s="21"/>
      <c r="E37" s="21"/>
      <c r="F37" s="21"/>
      <c r="G37" s="21"/>
      <c r="H37" s="21"/>
      <c r="I37" s="21"/>
      <c r="J37" s="44"/>
      <c r="K37" s="21"/>
      <c r="L37" s="21"/>
      <c r="M37" s="21"/>
      <c r="N37" s="21"/>
    </row>
    <row r="38" spans="1:17" x14ac:dyDescent="0.15">
      <c r="A38" s="21"/>
      <c r="B38" s="21"/>
      <c r="C38" s="21"/>
      <c r="D38" s="21"/>
      <c r="E38" s="21"/>
      <c r="F38" s="21"/>
      <c r="G38" s="21"/>
      <c r="H38" s="21"/>
      <c r="I38" s="21"/>
      <c r="J38" s="21"/>
      <c r="K38" s="21"/>
      <c r="L38" s="21"/>
      <c r="M38" s="21"/>
      <c r="N38" s="21"/>
    </row>
    <row r="39" spans="1:17" ht="14" x14ac:dyDescent="0.15">
      <c r="A39" s="21"/>
      <c r="B39" s="127" t="s">
        <v>82</v>
      </c>
      <c r="C39" s="127"/>
      <c r="D39" s="127"/>
      <c r="E39" s="127"/>
      <c r="F39" s="127"/>
      <c r="G39" s="127"/>
      <c r="H39" s="127"/>
      <c r="I39" s="127"/>
      <c r="J39" s="127"/>
      <c r="K39" s="127"/>
      <c r="L39" s="127"/>
      <c r="M39" s="127"/>
      <c r="N39" s="127"/>
      <c r="O39" s="127"/>
    </row>
    <row r="40" spans="1:17" x14ac:dyDescent="0.15">
      <c r="A40" s="21"/>
      <c r="B40" s="21"/>
      <c r="C40" s="21"/>
      <c r="D40" s="21"/>
      <c r="E40" s="21"/>
      <c r="F40" s="21"/>
      <c r="G40" s="21"/>
      <c r="H40" s="21"/>
      <c r="I40" s="21"/>
      <c r="J40" s="21"/>
      <c r="K40" s="21"/>
      <c r="L40" s="21"/>
      <c r="M40" s="21"/>
      <c r="N40" s="21"/>
    </row>
    <row r="41" spans="1:17" x14ac:dyDescent="0.15">
      <c r="A41" s="21"/>
      <c r="B41" s="45" t="s">
        <v>104</v>
      </c>
      <c r="C41" s="45" t="s">
        <v>105</v>
      </c>
      <c r="D41" s="45" t="s">
        <v>26</v>
      </c>
      <c r="E41" s="166" t="s">
        <v>106</v>
      </c>
      <c r="F41" s="166"/>
      <c r="G41" s="166"/>
      <c r="H41" s="167" t="s">
        <v>122</v>
      </c>
      <c r="I41" s="167"/>
      <c r="J41" s="167"/>
      <c r="K41" s="167"/>
      <c r="L41" s="167" t="str">
        <f>""&amp;'MENU TAB'!$D$12&amp;" comments"</f>
        <v xml:space="preserve"> comments</v>
      </c>
      <c r="M41" s="167"/>
      <c r="N41" s="167"/>
      <c r="O41" s="167"/>
    </row>
    <row r="42" spans="1:17" s="3" customFormat="1" ht="25.5" customHeight="1" x14ac:dyDescent="0.15">
      <c r="A42" s="39"/>
      <c r="B42" s="57">
        <v>0.45833333333333331</v>
      </c>
      <c r="C42" s="57">
        <v>0.47916666666666669</v>
      </c>
      <c r="D42" s="64">
        <f t="shared" ref="D42:D48" si="1">C42-B42</f>
        <v>2.083333333333337E-2</v>
      </c>
      <c r="E42" s="154" t="s">
        <v>292</v>
      </c>
      <c r="F42" s="155"/>
      <c r="G42" s="156"/>
      <c r="H42" s="161"/>
      <c r="I42" s="161"/>
      <c r="J42" s="161"/>
      <c r="K42" s="162"/>
      <c r="L42" s="199" t="s">
        <v>296</v>
      </c>
      <c r="M42" s="164"/>
      <c r="N42" s="164"/>
      <c r="O42" s="165"/>
    </row>
    <row r="43" spans="1:17" s="3" customFormat="1" ht="25.5" customHeight="1" x14ac:dyDescent="0.15">
      <c r="A43" s="39"/>
      <c r="B43" s="57">
        <v>0.47916666666666669</v>
      </c>
      <c r="C43" s="57">
        <v>0.54166666666666663</v>
      </c>
      <c r="D43" s="64">
        <f t="shared" si="1"/>
        <v>6.2499999999999944E-2</v>
      </c>
      <c r="E43" s="154" t="s">
        <v>293</v>
      </c>
      <c r="F43" s="155"/>
      <c r="G43" s="156"/>
      <c r="H43" s="161"/>
      <c r="I43" s="161"/>
      <c r="J43" s="161"/>
      <c r="K43" s="162"/>
      <c r="L43" s="163"/>
      <c r="M43" s="164"/>
      <c r="N43" s="164"/>
      <c r="O43" s="165"/>
    </row>
    <row r="44" spans="1:17" s="3" customFormat="1" ht="25.5" customHeight="1" x14ac:dyDescent="0.15">
      <c r="A44" s="39"/>
      <c r="B44" s="57">
        <v>0.54166666666666663</v>
      </c>
      <c r="C44" s="57">
        <v>0.5625</v>
      </c>
      <c r="D44" s="64">
        <f t="shared" si="1"/>
        <v>2.083333333333337E-2</v>
      </c>
      <c r="E44" s="91" t="s">
        <v>294</v>
      </c>
      <c r="F44" s="91"/>
      <c r="G44" s="91"/>
      <c r="H44" s="161"/>
      <c r="I44" s="161"/>
      <c r="J44" s="161"/>
      <c r="K44" s="162"/>
      <c r="L44" s="163"/>
      <c r="M44" s="164"/>
      <c r="N44" s="164"/>
      <c r="O44" s="165"/>
    </row>
    <row r="45" spans="1:17" s="3" customFormat="1" ht="25.5" customHeight="1" x14ac:dyDescent="0.15">
      <c r="A45" s="39"/>
      <c r="B45" s="57">
        <v>0.5625</v>
      </c>
      <c r="C45" s="57">
        <v>0.58333333333333337</v>
      </c>
      <c r="D45" s="64">
        <f t="shared" si="1"/>
        <v>2.083333333333337E-2</v>
      </c>
      <c r="E45" s="91" t="s">
        <v>295</v>
      </c>
      <c r="F45" s="91"/>
      <c r="G45" s="91"/>
      <c r="H45" s="161"/>
      <c r="I45" s="161"/>
      <c r="J45" s="161"/>
      <c r="K45" s="162"/>
      <c r="L45" s="199" t="s">
        <v>297</v>
      </c>
      <c r="M45" s="164"/>
      <c r="N45" s="164"/>
      <c r="O45" s="165"/>
    </row>
    <row r="46" spans="1:17" s="3" customFormat="1" ht="25.5" customHeight="1" x14ac:dyDescent="0.15">
      <c r="A46" s="39"/>
      <c r="B46" s="57"/>
      <c r="C46" s="57"/>
      <c r="D46" s="64">
        <f t="shared" si="1"/>
        <v>0</v>
      </c>
      <c r="E46" s="91"/>
      <c r="F46" s="91"/>
      <c r="G46" s="91"/>
      <c r="H46" s="161"/>
      <c r="I46" s="161"/>
      <c r="J46" s="161"/>
      <c r="K46" s="162"/>
      <c r="L46" s="163"/>
      <c r="M46" s="164"/>
      <c r="N46" s="164"/>
      <c r="O46" s="165"/>
    </row>
    <row r="47" spans="1:17" s="3" customFormat="1" ht="25.5" customHeight="1" x14ac:dyDescent="0.15">
      <c r="A47" s="39"/>
      <c r="B47" s="57"/>
      <c r="C47" s="57"/>
      <c r="D47" s="64">
        <f t="shared" si="1"/>
        <v>0</v>
      </c>
      <c r="E47" s="91"/>
      <c r="F47" s="91"/>
      <c r="G47" s="91"/>
      <c r="H47" s="161"/>
      <c r="I47" s="161"/>
      <c r="J47" s="161"/>
      <c r="K47" s="162"/>
      <c r="L47" s="163"/>
      <c r="M47" s="164"/>
      <c r="N47" s="164"/>
      <c r="O47" s="165"/>
    </row>
    <row r="48" spans="1:17" s="3" customFormat="1" ht="25.5" customHeight="1" x14ac:dyDescent="0.15">
      <c r="A48" s="39"/>
      <c r="B48" s="57"/>
      <c r="C48" s="57"/>
      <c r="D48" s="64">
        <f t="shared" si="1"/>
        <v>0</v>
      </c>
      <c r="E48" s="91"/>
      <c r="F48" s="91"/>
      <c r="G48" s="91"/>
      <c r="H48" s="161"/>
      <c r="I48" s="161"/>
      <c r="J48" s="161"/>
      <c r="K48" s="162"/>
      <c r="L48" s="163"/>
      <c r="M48" s="164"/>
      <c r="N48" s="164"/>
      <c r="O48" s="165"/>
    </row>
    <row r="49" spans="1:18" x14ac:dyDescent="0.15">
      <c r="A49" s="21"/>
      <c r="B49" s="21"/>
      <c r="C49" s="21"/>
      <c r="D49" s="21"/>
      <c r="E49" s="21"/>
      <c r="F49" s="21"/>
      <c r="G49" s="21"/>
      <c r="H49" s="21"/>
      <c r="I49" s="21"/>
      <c r="J49" s="21"/>
      <c r="K49" s="21"/>
      <c r="L49" s="21"/>
      <c r="M49" s="21"/>
      <c r="N49" s="21"/>
    </row>
    <row r="50" spans="1:18" x14ac:dyDescent="0.15">
      <c r="A50" s="21"/>
      <c r="B50" s="21"/>
      <c r="C50" s="21"/>
      <c r="D50" s="21"/>
      <c r="E50" s="21"/>
      <c r="F50" s="21"/>
      <c r="G50" s="21"/>
      <c r="H50" s="21"/>
      <c r="I50" s="21"/>
      <c r="J50" s="21"/>
      <c r="K50" s="21"/>
      <c r="L50" s="21"/>
      <c r="M50" s="21"/>
      <c r="N50" s="21"/>
    </row>
    <row r="51" spans="1:18" ht="14" x14ac:dyDescent="0.15">
      <c r="A51" s="21"/>
      <c r="B51" s="127" t="s">
        <v>83</v>
      </c>
      <c r="C51" s="127"/>
      <c r="D51" s="127"/>
      <c r="E51" s="127"/>
      <c r="F51" s="127"/>
      <c r="G51" s="127"/>
      <c r="H51" s="127"/>
      <c r="I51" s="127"/>
      <c r="J51" s="127"/>
      <c r="K51" s="127"/>
      <c r="L51" s="127"/>
      <c r="M51" s="127"/>
      <c r="N51" s="127"/>
      <c r="O51" s="127"/>
    </row>
    <row r="52" spans="1:18" ht="6.75" customHeight="1" x14ac:dyDescent="0.15">
      <c r="A52" s="21"/>
      <c r="B52" s="21"/>
      <c r="C52" s="21"/>
      <c r="D52" s="21"/>
      <c r="E52" s="21"/>
      <c r="F52" s="21"/>
      <c r="G52" s="21"/>
      <c r="H52" s="21"/>
      <c r="I52" s="21"/>
      <c r="J52" s="21"/>
      <c r="K52" s="21"/>
      <c r="L52" s="21"/>
      <c r="M52" s="21"/>
      <c r="N52" s="21"/>
    </row>
    <row r="53" spans="1:18" x14ac:dyDescent="0.15">
      <c r="A53" s="21"/>
      <c r="B53" s="21"/>
      <c r="C53" s="21"/>
      <c r="D53" s="166" t="s">
        <v>113</v>
      </c>
      <c r="E53" s="166"/>
      <c r="F53" s="166"/>
      <c r="G53" s="166"/>
      <c r="H53" s="166"/>
      <c r="I53" s="166"/>
      <c r="J53" s="166"/>
      <c r="K53" s="166"/>
      <c r="L53" s="166"/>
      <c r="M53" s="166"/>
      <c r="N53" s="166"/>
      <c r="O53" s="6"/>
    </row>
    <row r="54" spans="1:18" s="3" customFormat="1" ht="25.5" customHeight="1" x14ac:dyDescent="0.15">
      <c r="A54" s="39"/>
      <c r="B54" s="116" t="s">
        <v>120</v>
      </c>
      <c r="C54" s="117"/>
      <c r="D54" s="160" t="s">
        <v>276</v>
      </c>
      <c r="E54" s="160"/>
      <c r="F54" s="160"/>
      <c r="G54" s="160"/>
      <c r="H54" s="160"/>
      <c r="I54" s="160"/>
      <c r="J54" s="160"/>
      <c r="K54" s="160"/>
      <c r="L54" s="160"/>
      <c r="M54" s="160"/>
      <c r="N54" s="160"/>
      <c r="O54" s="160"/>
      <c r="P54" s="5"/>
      <c r="Q54" s="5"/>
      <c r="R54" s="5"/>
    </row>
    <row r="55" spans="1:18" s="3" customFormat="1" ht="25.5" customHeight="1" x14ac:dyDescent="0.15">
      <c r="A55" s="39"/>
      <c r="B55" s="116" t="s">
        <v>121</v>
      </c>
      <c r="C55" s="117"/>
      <c r="D55" s="182" t="s">
        <v>304</v>
      </c>
      <c r="E55" s="182"/>
      <c r="F55" s="182"/>
      <c r="G55" s="182"/>
      <c r="H55" s="182"/>
      <c r="I55" s="182"/>
      <c r="J55" s="182"/>
      <c r="K55" s="182"/>
      <c r="L55" s="182"/>
      <c r="M55" s="182"/>
      <c r="N55" s="182"/>
      <c r="O55" s="182"/>
      <c r="P55" s="5"/>
      <c r="Q55" s="5"/>
      <c r="R55" s="5"/>
    </row>
    <row r="56" spans="1:18" s="3" customFormat="1" ht="25.5" customHeight="1" x14ac:dyDescent="0.15">
      <c r="A56" s="39"/>
      <c r="B56" s="116" t="s">
        <v>119</v>
      </c>
      <c r="C56" s="117"/>
      <c r="D56" s="160" t="s">
        <v>278</v>
      </c>
      <c r="E56" s="160"/>
      <c r="F56" s="160"/>
      <c r="G56" s="160"/>
      <c r="H56" s="160"/>
      <c r="I56" s="160"/>
      <c r="J56" s="160"/>
      <c r="K56" s="160"/>
      <c r="L56" s="160"/>
      <c r="M56" s="160"/>
      <c r="N56" s="160"/>
      <c r="O56" s="160"/>
      <c r="P56" s="5"/>
      <c r="Q56" s="5"/>
      <c r="R56" s="5"/>
    </row>
    <row r="57" spans="1:18" s="3" customFormat="1" ht="25.5" customHeight="1" x14ac:dyDescent="0.15">
      <c r="A57" s="39"/>
      <c r="B57" s="116" t="s">
        <v>117</v>
      </c>
      <c r="C57" s="117"/>
      <c r="D57" s="160" t="s">
        <v>286</v>
      </c>
      <c r="E57" s="160"/>
      <c r="F57" s="160"/>
      <c r="G57" s="160"/>
      <c r="H57" s="160"/>
      <c r="I57" s="160"/>
      <c r="J57" s="160"/>
      <c r="K57" s="160"/>
      <c r="L57" s="160"/>
      <c r="M57" s="160"/>
      <c r="N57" s="160"/>
      <c r="O57" s="160"/>
      <c r="P57" s="8"/>
      <c r="Q57" s="8"/>
      <c r="R57" s="5"/>
    </row>
    <row r="58" spans="1:18" s="3" customFormat="1" ht="25.5" customHeight="1" x14ac:dyDescent="0.15">
      <c r="A58" s="39"/>
      <c r="B58" s="116" t="s">
        <v>114</v>
      </c>
      <c r="C58" s="117"/>
      <c r="D58" s="160" t="s">
        <v>298</v>
      </c>
      <c r="E58" s="160"/>
      <c r="F58" s="160"/>
      <c r="G58" s="160"/>
      <c r="H58" s="160"/>
      <c r="I58" s="160"/>
      <c r="J58" s="160"/>
      <c r="K58" s="160"/>
      <c r="L58" s="160"/>
      <c r="M58" s="160"/>
      <c r="N58" s="160"/>
      <c r="O58" s="160"/>
      <c r="P58" s="8"/>
      <c r="Q58" s="8"/>
      <c r="R58" s="5"/>
    </row>
    <row r="59" spans="1:18" s="3" customFormat="1" ht="25.5" customHeight="1" x14ac:dyDescent="0.15">
      <c r="A59" s="39" t="e" vm="1">
        <v>#VALUE!</v>
      </c>
      <c r="B59" s="116" t="s">
        <v>115</v>
      </c>
      <c r="C59" s="117"/>
      <c r="D59" s="160" t="s">
        <v>277</v>
      </c>
      <c r="E59" s="160"/>
      <c r="F59" s="160"/>
      <c r="G59" s="160"/>
      <c r="H59" s="160"/>
      <c r="I59" s="160"/>
      <c r="J59" s="160"/>
      <c r="K59" s="160"/>
      <c r="L59" s="160"/>
      <c r="M59" s="160"/>
      <c r="N59" s="160"/>
      <c r="O59" s="160"/>
      <c r="P59" s="8"/>
      <c r="Q59" s="8"/>
      <c r="R59" s="5"/>
    </row>
    <row r="60" spans="1:18" s="3" customFormat="1" ht="25.5" customHeight="1" x14ac:dyDescent="0.15">
      <c r="A60" s="39"/>
      <c r="B60" s="116" t="s">
        <v>116</v>
      </c>
      <c r="C60" s="117"/>
      <c r="D60" s="160" t="s">
        <v>299</v>
      </c>
      <c r="E60" s="160"/>
      <c r="F60" s="160"/>
      <c r="G60" s="160"/>
      <c r="H60" s="160"/>
      <c r="I60" s="160"/>
      <c r="J60" s="160"/>
      <c r="K60" s="160"/>
      <c r="L60" s="160"/>
      <c r="M60" s="160"/>
      <c r="N60" s="160"/>
      <c r="O60" s="160"/>
    </row>
    <row r="61" spans="1:18" s="3" customFormat="1" ht="25.5" customHeight="1" x14ac:dyDescent="0.15">
      <c r="A61" s="39"/>
      <c r="B61" s="183" t="s">
        <v>112</v>
      </c>
      <c r="C61" s="184"/>
      <c r="D61" s="160" t="s">
        <v>278</v>
      </c>
      <c r="E61" s="160"/>
      <c r="F61" s="160"/>
      <c r="G61" s="160"/>
      <c r="H61" s="160"/>
      <c r="I61" s="160"/>
      <c r="J61" s="160"/>
      <c r="K61" s="160"/>
      <c r="L61" s="160"/>
      <c r="M61" s="160"/>
      <c r="N61" s="160"/>
      <c r="O61" s="160"/>
    </row>
    <row r="62" spans="1:18" s="3" customFormat="1" ht="25.5" customHeight="1" x14ac:dyDescent="0.15">
      <c r="A62" s="39"/>
      <c r="B62" s="185" t="s">
        <v>118</v>
      </c>
      <c r="C62" s="186"/>
      <c r="D62" s="160" t="s">
        <v>277</v>
      </c>
      <c r="E62" s="160"/>
      <c r="F62" s="160"/>
      <c r="G62" s="160"/>
      <c r="H62" s="160"/>
      <c r="I62" s="160"/>
      <c r="J62" s="160"/>
      <c r="K62" s="160"/>
      <c r="L62" s="160"/>
      <c r="M62" s="160"/>
      <c r="N62" s="160"/>
      <c r="O62" s="160"/>
    </row>
    <row r="65" spans="2:15" ht="14" x14ac:dyDescent="0.15">
      <c r="B65" s="127" t="s">
        <v>211</v>
      </c>
      <c r="C65" s="127"/>
      <c r="D65" s="127"/>
      <c r="E65" s="127"/>
      <c r="F65" s="127"/>
      <c r="G65" s="127"/>
      <c r="H65" s="127"/>
      <c r="I65" s="127"/>
      <c r="J65" s="127"/>
      <c r="K65" s="127"/>
      <c r="L65" s="127"/>
      <c r="M65" s="127"/>
      <c r="N65" s="127"/>
      <c r="O65" s="127"/>
    </row>
    <row r="67" spans="2:15" x14ac:dyDescent="0.15">
      <c r="B67" s="182" t="s">
        <v>324</v>
      </c>
      <c r="C67" s="182"/>
      <c r="D67" s="182"/>
      <c r="E67" s="182"/>
      <c r="F67" s="182"/>
      <c r="G67" s="182"/>
      <c r="H67" s="182"/>
      <c r="I67" s="182"/>
      <c r="J67" s="182"/>
      <c r="K67" s="182"/>
      <c r="L67" s="182"/>
      <c r="M67" s="182"/>
      <c r="N67" s="182"/>
      <c r="O67" s="182"/>
    </row>
    <row r="68" spans="2:15" x14ac:dyDescent="0.15">
      <c r="B68" s="182"/>
      <c r="C68" s="182"/>
      <c r="D68" s="182"/>
      <c r="E68" s="182"/>
      <c r="F68" s="182"/>
      <c r="G68" s="182"/>
      <c r="H68" s="182"/>
      <c r="I68" s="182"/>
      <c r="J68" s="182"/>
      <c r="K68" s="182"/>
      <c r="L68" s="182"/>
      <c r="M68" s="182"/>
      <c r="N68" s="182"/>
      <c r="O68" s="182"/>
    </row>
    <row r="69" spans="2:15" x14ac:dyDescent="0.15">
      <c r="B69" s="182"/>
      <c r="C69" s="182"/>
      <c r="D69" s="182"/>
      <c r="E69" s="182"/>
      <c r="F69" s="182"/>
      <c r="G69" s="182"/>
      <c r="H69" s="182"/>
      <c r="I69" s="182"/>
      <c r="J69" s="182"/>
      <c r="K69" s="182"/>
      <c r="L69" s="182"/>
      <c r="M69" s="182"/>
      <c r="N69" s="182"/>
      <c r="O69" s="182"/>
    </row>
    <row r="70" spans="2:15" x14ac:dyDescent="0.15">
      <c r="B70" s="182"/>
      <c r="C70" s="182"/>
      <c r="D70" s="182"/>
      <c r="E70" s="182"/>
      <c r="F70" s="182"/>
      <c r="G70" s="182"/>
      <c r="H70" s="182"/>
      <c r="I70" s="182"/>
      <c r="J70" s="182"/>
      <c r="K70" s="182"/>
      <c r="L70" s="182"/>
      <c r="M70" s="182"/>
      <c r="N70" s="182"/>
      <c r="O70" s="182"/>
    </row>
    <row r="71" spans="2:15" x14ac:dyDescent="0.15">
      <c r="B71" s="182"/>
      <c r="C71" s="182"/>
      <c r="D71" s="182"/>
      <c r="E71" s="182"/>
      <c r="F71" s="182"/>
      <c r="G71" s="182"/>
      <c r="H71" s="182"/>
      <c r="I71" s="182"/>
      <c r="J71" s="182"/>
      <c r="K71" s="182"/>
      <c r="L71" s="182"/>
      <c r="M71" s="182"/>
      <c r="N71" s="182"/>
      <c r="O71" s="182"/>
    </row>
    <row r="72" spans="2:15" x14ac:dyDescent="0.15">
      <c r="B72" s="182"/>
      <c r="C72" s="182"/>
      <c r="D72" s="182"/>
      <c r="E72" s="182"/>
      <c r="F72" s="182"/>
      <c r="G72" s="182"/>
      <c r="H72" s="182"/>
      <c r="I72" s="182"/>
      <c r="J72" s="182"/>
      <c r="K72" s="182"/>
      <c r="L72" s="182"/>
      <c r="M72" s="182"/>
      <c r="N72" s="182"/>
      <c r="O72" s="182"/>
    </row>
    <row r="73" spans="2:15" x14ac:dyDescent="0.15">
      <c r="B73" s="182"/>
      <c r="C73" s="182"/>
      <c r="D73" s="182"/>
      <c r="E73" s="182"/>
      <c r="F73" s="182"/>
      <c r="G73" s="182"/>
      <c r="H73" s="182"/>
      <c r="I73" s="182"/>
      <c r="J73" s="182"/>
      <c r="K73" s="182"/>
      <c r="L73" s="182"/>
      <c r="M73" s="182"/>
      <c r="N73" s="182"/>
      <c r="O73" s="182"/>
    </row>
    <row r="74" spans="2:15" x14ac:dyDescent="0.15">
      <c r="B74" s="182"/>
      <c r="C74" s="182"/>
      <c r="D74" s="182"/>
      <c r="E74" s="182"/>
      <c r="F74" s="182"/>
      <c r="G74" s="182"/>
      <c r="H74" s="182"/>
      <c r="I74" s="182"/>
      <c r="J74" s="182"/>
      <c r="K74" s="182"/>
      <c r="L74" s="182"/>
      <c r="M74" s="182"/>
      <c r="N74" s="182"/>
      <c r="O74" s="182"/>
    </row>
    <row r="75" spans="2:15" x14ac:dyDescent="0.15">
      <c r="B75" s="182"/>
      <c r="C75" s="182"/>
      <c r="D75" s="182"/>
      <c r="E75" s="182"/>
      <c r="F75" s="182"/>
      <c r="G75" s="182"/>
      <c r="H75" s="182"/>
      <c r="I75" s="182"/>
      <c r="J75" s="182"/>
      <c r="K75" s="182"/>
      <c r="L75" s="182"/>
      <c r="M75" s="182"/>
      <c r="N75" s="182"/>
      <c r="O75" s="182"/>
    </row>
    <row r="76" spans="2:15" x14ac:dyDescent="0.15">
      <c r="B76" s="182"/>
      <c r="C76" s="182"/>
      <c r="D76" s="182"/>
      <c r="E76" s="182"/>
      <c r="F76" s="182"/>
      <c r="G76" s="182"/>
      <c r="H76" s="182"/>
      <c r="I76" s="182"/>
      <c r="J76" s="182"/>
      <c r="K76" s="182"/>
      <c r="L76" s="182"/>
      <c r="M76" s="182"/>
      <c r="N76" s="182"/>
      <c r="O76" s="182"/>
    </row>
    <row r="77" spans="2:15" x14ac:dyDescent="0.15">
      <c r="B77" s="182"/>
      <c r="C77" s="182"/>
      <c r="D77" s="182"/>
      <c r="E77" s="182"/>
      <c r="F77" s="182"/>
      <c r="G77" s="182"/>
      <c r="H77" s="182"/>
      <c r="I77" s="182"/>
      <c r="J77" s="182"/>
      <c r="K77" s="182"/>
      <c r="L77" s="182"/>
      <c r="M77" s="182"/>
      <c r="N77" s="182"/>
      <c r="O77" s="182"/>
    </row>
  </sheetData>
  <mergeCells count="104">
    <mergeCell ref="L1:O5"/>
    <mergeCell ref="G2:H2"/>
    <mergeCell ref="G4:H4"/>
    <mergeCell ref="C7:K7"/>
    <mergeCell ref="B32:C32"/>
    <mergeCell ref="D32:F32"/>
    <mergeCell ref="K32:O32"/>
    <mergeCell ref="B28:C28"/>
    <mergeCell ref="D28:F28"/>
    <mergeCell ref="D30:F30"/>
    <mergeCell ref="B25:C25"/>
    <mergeCell ref="D25:F25"/>
    <mergeCell ref="B26:C26"/>
    <mergeCell ref="D26:F26"/>
    <mergeCell ref="B30:C30"/>
    <mergeCell ref="K30:O30"/>
    <mergeCell ref="D33:F33"/>
    <mergeCell ref="B31:C31"/>
    <mergeCell ref="D31:F31"/>
    <mergeCell ref="K31:O31"/>
    <mergeCell ref="B36:C36"/>
    <mergeCell ref="D36:F36"/>
    <mergeCell ref="K33:O33"/>
    <mergeCell ref="B34:C34"/>
    <mergeCell ref="D34:F34"/>
    <mergeCell ref="K34:O34"/>
    <mergeCell ref="B33:C33"/>
    <mergeCell ref="B39:O39"/>
    <mergeCell ref="E43:G43"/>
    <mergeCell ref="H43:K43"/>
    <mergeCell ref="L43:O43"/>
    <mergeCell ref="E44:G44"/>
    <mergeCell ref="H44:K44"/>
    <mergeCell ref="L44:O44"/>
    <mergeCell ref="E42:G42"/>
    <mergeCell ref="H42:K42"/>
    <mergeCell ref="L42:O42"/>
    <mergeCell ref="E45:G45"/>
    <mergeCell ref="H45:K45"/>
    <mergeCell ref="L45:O45"/>
    <mergeCell ref="D54:O54"/>
    <mergeCell ref="E46:G46"/>
    <mergeCell ref="H46:K46"/>
    <mergeCell ref="L46:O46"/>
    <mergeCell ref="E47:G47"/>
    <mergeCell ref="H47:K47"/>
    <mergeCell ref="L47:O47"/>
    <mergeCell ref="E48:G48"/>
    <mergeCell ref="H48:K48"/>
    <mergeCell ref="L48:O48"/>
    <mergeCell ref="B51:O51"/>
    <mergeCell ref="D53:N53"/>
    <mergeCell ref="D58:O58"/>
    <mergeCell ref="D59:O59"/>
    <mergeCell ref="B55:C55"/>
    <mergeCell ref="B56:C56"/>
    <mergeCell ref="B57:C57"/>
    <mergeCell ref="D55:O55"/>
    <mergeCell ref="D56:O56"/>
    <mergeCell ref="D57:O57"/>
    <mergeCell ref="B54:C54"/>
    <mergeCell ref="B60:C60"/>
    <mergeCell ref="D60:O60"/>
    <mergeCell ref="B61:C61"/>
    <mergeCell ref="D61:O61"/>
    <mergeCell ref="B62:C62"/>
    <mergeCell ref="D62:O62"/>
    <mergeCell ref="B65:O65"/>
    <mergeCell ref="B67:O77"/>
    <mergeCell ref="B19:O19"/>
    <mergeCell ref="K22:O22"/>
    <mergeCell ref="K23:O23"/>
    <mergeCell ref="K24:O24"/>
    <mergeCell ref="K25:O25"/>
    <mergeCell ref="D23:F23"/>
    <mergeCell ref="B24:C24"/>
    <mergeCell ref="D24:F24"/>
    <mergeCell ref="B23:C23"/>
    <mergeCell ref="B22:C22"/>
    <mergeCell ref="D22:F22"/>
    <mergeCell ref="E41:G41"/>
    <mergeCell ref="H41:K41"/>
    <mergeCell ref="L41:O41"/>
    <mergeCell ref="B58:C58"/>
    <mergeCell ref="B59:C59"/>
    <mergeCell ref="B16:C16"/>
    <mergeCell ref="K26:O26"/>
    <mergeCell ref="N7:O7"/>
    <mergeCell ref="B10:C10"/>
    <mergeCell ref="B13:C13"/>
    <mergeCell ref="M15:O15"/>
    <mergeCell ref="D16:H16"/>
    <mergeCell ref="J16:K16"/>
    <mergeCell ref="M16:O16"/>
    <mergeCell ref="B29:C29"/>
    <mergeCell ref="D29:F29"/>
    <mergeCell ref="K29:O29"/>
    <mergeCell ref="K28:O28"/>
    <mergeCell ref="B27:C27"/>
    <mergeCell ref="D27:F27"/>
    <mergeCell ref="K27:O27"/>
    <mergeCell ref="B21:C21"/>
    <mergeCell ref="D21:F21"/>
    <mergeCell ref="K21:N21"/>
  </mergeCells>
  <dataValidations count="7">
    <dataValidation type="list" allowBlank="1" showInputMessage="1" showErrorMessage="1" sqref="H10" xr:uid="{599CFA85-36F8-47B7-9434-37A9102E775D}">
      <formula1>INDIRECT("Product_Type")</formula1>
    </dataValidation>
    <dataValidation type="list" allowBlank="1" showInputMessage="1" showErrorMessage="1" sqref="O10" xr:uid="{2839A158-A98F-47C4-890D-6B0FAA735C3B}">
      <formula1>INDIRECT("time_units")</formula1>
    </dataValidation>
    <dataValidation type="list" allowBlank="1" showInputMessage="1" showErrorMessage="1" sqref="D22:F26 D32:F34" xr:uid="{33F04C92-305C-45D7-8B88-2D321553D79D}">
      <formula1>INDIRECT("Item_"&amp;VLOOKUP($B22,INDIRECT("Item_Family_Link"),2,FALSE)&amp;"")</formula1>
    </dataValidation>
    <dataValidation type="list" allowBlank="1" showInputMessage="1" showErrorMessage="1" sqref="K13" xr:uid="{AB1EF4C0-FEB6-41BB-9ED5-A42913A8F79F}">
      <formula1>PRM_level</formula1>
    </dataValidation>
    <dataValidation type="list" allowBlank="1" showInputMessage="1" showErrorMessage="1" sqref="H13" xr:uid="{690C06D0-16F8-40AA-B3A5-1103762CB3F9}">
      <formula1>INDIRECT("Activity_level")</formula1>
    </dataValidation>
    <dataValidation type="list" allowBlank="1" showInputMessage="1" showErrorMessage="1" sqref="B22:C34" xr:uid="{C88CD5CC-9F83-47A3-B6B7-9FDD85269451}">
      <formula1>INDIRECT("Item_Family")</formula1>
    </dataValidation>
    <dataValidation type="list" allowBlank="1" showInputMessage="1" showErrorMessage="1" sqref="G22:G34" xr:uid="{AADE55AD-4CBE-40DB-A10C-927CB7BB8B3F}">
      <formula1>INDIRECT("Cost_Unit")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80E3D10-D456-4319-8E4B-1E78DA5D5C35}">
          <x14:formula1>
            <xm:f>Lists!$AW$2:$AW$3</xm:f>
          </x14:formula1>
          <xm:sqref>L16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3BCB-908F-4CD5-8BDF-935F191BA2A7}">
  <sheetPr codeName="Feuil7">
    <tabColor rgb="FF323A46"/>
  </sheetPr>
  <dimension ref="A1:R82"/>
  <sheetViews>
    <sheetView showGridLines="0" tabSelected="1" topLeftCell="A5" workbookViewId="0">
      <selection activeCell="C50" sqref="C50"/>
    </sheetView>
  </sheetViews>
  <sheetFormatPr baseColWidth="10" defaultRowHeight="13" x14ac:dyDescent="0.15"/>
  <cols>
    <col min="1" max="1" width="5.1640625" customWidth="1"/>
    <col min="2" max="15" width="12.6640625" customWidth="1"/>
  </cols>
  <sheetData>
    <row r="1" spans="1:16" ht="12.75" customHeight="1" x14ac:dyDescent="0.15">
      <c r="A1" s="31"/>
      <c r="B1" s="31"/>
      <c r="C1" s="31"/>
      <c r="D1" s="32"/>
      <c r="E1" s="32"/>
      <c r="F1" s="32"/>
      <c r="G1" s="32"/>
      <c r="H1" s="32"/>
      <c r="I1" s="32"/>
      <c r="J1" s="32"/>
      <c r="K1" s="32"/>
      <c r="L1" s="85" t="e" cm="1">
        <f t="array" aca="1" ref="L1" ca="1">RIGHT(CELL("nomfichier",A1),LEN(CELL("nomfichier",A1))-FIND("]",CELL("nomfichier",A1)))</f>
        <v>#VALUE!</v>
      </c>
      <c r="M1" s="85"/>
      <c r="N1" s="85"/>
      <c r="O1" s="85"/>
    </row>
    <row r="2" spans="1:16" ht="12.75" customHeight="1" x14ac:dyDescent="0.15">
      <c r="A2" s="32"/>
      <c r="B2" s="32"/>
      <c r="C2" s="32"/>
      <c r="D2" s="32"/>
      <c r="E2" s="32"/>
      <c r="F2" s="32"/>
      <c r="G2" s="123" t="s">
        <v>206</v>
      </c>
      <c r="H2" s="124"/>
      <c r="I2" s="32"/>
      <c r="J2" s="32"/>
      <c r="K2" s="32"/>
      <c r="L2" s="85"/>
      <c r="M2" s="85"/>
      <c r="N2" s="85"/>
      <c r="O2" s="85"/>
    </row>
    <row r="3" spans="1:16" ht="12.75" customHeight="1" x14ac:dyDescent="0.15">
      <c r="A3" s="32"/>
      <c r="B3" s="32"/>
      <c r="C3" s="32"/>
      <c r="D3" s="32"/>
      <c r="E3" s="32"/>
      <c r="F3" s="32"/>
      <c r="G3" s="32"/>
      <c r="H3" s="32"/>
      <c r="I3" s="32"/>
      <c r="J3" s="32"/>
      <c r="K3" s="32"/>
      <c r="L3" s="85"/>
      <c r="M3" s="85"/>
      <c r="N3" s="85"/>
      <c r="O3" s="85"/>
    </row>
    <row r="4" spans="1:16" ht="12.75" customHeight="1" x14ac:dyDescent="0.15">
      <c r="A4" s="32"/>
      <c r="B4" s="32"/>
      <c r="C4" s="32"/>
      <c r="D4" s="32"/>
      <c r="E4" s="32"/>
      <c r="F4" s="32"/>
      <c r="G4" s="125" t="s">
        <v>207</v>
      </c>
      <c r="H4" s="126"/>
      <c r="I4" s="32"/>
      <c r="J4" s="32"/>
      <c r="K4" s="32"/>
      <c r="L4" s="85"/>
      <c r="M4" s="85"/>
      <c r="N4" s="85"/>
      <c r="O4" s="85"/>
    </row>
    <row r="5" spans="1:16" ht="12.75" customHeight="1" x14ac:dyDescent="0.15">
      <c r="A5" s="31"/>
      <c r="B5" s="31"/>
      <c r="C5" s="31"/>
      <c r="D5" s="32"/>
      <c r="E5" s="32"/>
      <c r="F5" s="32"/>
      <c r="G5" s="32"/>
      <c r="H5" s="32"/>
      <c r="I5" s="32"/>
      <c r="J5" s="32"/>
      <c r="K5" s="32"/>
      <c r="L5" s="85"/>
      <c r="M5" s="85"/>
      <c r="N5" s="85"/>
      <c r="O5" s="85"/>
      <c r="P5" s="2"/>
    </row>
    <row r="7" spans="1:16" ht="25.5" customHeight="1" x14ac:dyDescent="0.15">
      <c r="A7" s="21"/>
      <c r="B7" s="23" t="s">
        <v>24</v>
      </c>
      <c r="C7" s="105"/>
      <c r="D7" s="105"/>
      <c r="E7" s="105"/>
      <c r="F7" s="105"/>
      <c r="G7" s="105"/>
      <c r="H7" s="105"/>
      <c r="I7" s="105"/>
      <c r="J7" s="105"/>
      <c r="K7" s="105"/>
      <c r="M7" s="34" t="s">
        <v>150</v>
      </c>
      <c r="N7" s="176">
        <v>50</v>
      </c>
      <c r="O7" s="177"/>
    </row>
    <row r="8" spans="1:16" x14ac:dyDescent="0.15">
      <c r="A8" s="21"/>
      <c r="B8" s="33"/>
      <c r="C8" s="21"/>
      <c r="D8" s="21"/>
      <c r="E8" s="21"/>
      <c r="F8" s="35"/>
      <c r="G8" s="21"/>
      <c r="H8" s="21"/>
      <c r="I8" s="21"/>
      <c r="J8" s="21"/>
      <c r="K8" s="35"/>
      <c r="M8" s="36"/>
      <c r="N8" s="21"/>
      <c r="O8" s="21"/>
    </row>
    <row r="9" spans="1:16" x14ac:dyDescent="0.15">
      <c r="A9" s="21"/>
      <c r="B9" s="36"/>
      <c r="D9" s="22" t="s">
        <v>107</v>
      </c>
      <c r="E9" s="22" t="s">
        <v>108</v>
      </c>
      <c r="F9" s="35"/>
      <c r="G9" s="21"/>
      <c r="H9" s="21"/>
      <c r="I9" s="21"/>
      <c r="J9" s="21"/>
      <c r="K9" s="35"/>
      <c r="M9" s="33"/>
      <c r="N9" s="22" t="s">
        <v>109</v>
      </c>
      <c r="O9" s="22" t="s">
        <v>110</v>
      </c>
    </row>
    <row r="10" spans="1:16" ht="25.5" customHeight="1" x14ac:dyDescent="0.15">
      <c r="A10" s="21"/>
      <c r="B10" s="178" t="s">
        <v>103</v>
      </c>
      <c r="C10" s="178"/>
      <c r="D10" s="52"/>
      <c r="E10" s="52"/>
      <c r="G10" s="23" t="s">
        <v>25</v>
      </c>
      <c r="H10" s="30" t="s">
        <v>85</v>
      </c>
      <c r="J10" s="37" t="s">
        <v>111</v>
      </c>
      <c r="K10" s="38"/>
      <c r="M10" s="23" t="s">
        <v>26</v>
      </c>
      <c r="N10" s="74"/>
      <c r="O10" s="52"/>
    </row>
    <row r="11" spans="1:16" x14ac:dyDescent="0.15">
      <c r="A11" s="21"/>
      <c r="B11" s="33"/>
      <c r="C11" s="21"/>
      <c r="D11" s="21"/>
      <c r="E11" s="21"/>
      <c r="G11" s="35"/>
      <c r="H11" s="21"/>
      <c r="J11" s="21"/>
      <c r="K11" s="21"/>
      <c r="M11" s="36"/>
      <c r="N11" s="21"/>
      <c r="O11" s="21"/>
    </row>
    <row r="12" spans="1:16" x14ac:dyDescent="0.15">
      <c r="A12" s="21"/>
      <c r="B12" s="33"/>
      <c r="C12" s="22"/>
      <c r="D12" s="22"/>
      <c r="E12" s="21"/>
      <c r="G12" s="35"/>
      <c r="H12" s="21"/>
      <c r="J12" s="21"/>
      <c r="K12" s="21"/>
      <c r="M12" s="36"/>
      <c r="N12" s="22" t="s">
        <v>107</v>
      </c>
      <c r="O12" s="22" t="s">
        <v>108</v>
      </c>
    </row>
    <row r="13" spans="1:16" ht="25.5" customHeight="1" x14ac:dyDescent="0.15">
      <c r="A13" s="21"/>
      <c r="B13" s="87" t="s">
        <v>212</v>
      </c>
      <c r="C13" s="88"/>
      <c r="D13" s="63"/>
      <c r="E13" s="54"/>
      <c r="G13" s="65" t="s">
        <v>214</v>
      </c>
      <c r="H13" s="52"/>
      <c r="J13" s="37" t="s">
        <v>222</v>
      </c>
      <c r="K13" s="62"/>
      <c r="M13" s="34" t="s">
        <v>221</v>
      </c>
      <c r="N13" s="52"/>
      <c r="O13" s="52"/>
    </row>
    <row r="14" spans="1:16" x14ac:dyDescent="0.15">
      <c r="A14" s="21"/>
      <c r="B14" s="33"/>
      <c r="C14" s="21"/>
      <c r="D14" s="21"/>
      <c r="E14" s="21"/>
      <c r="F14" s="35"/>
      <c r="G14" s="21"/>
      <c r="H14" s="21"/>
      <c r="I14" s="21"/>
      <c r="J14" s="21"/>
      <c r="K14" s="35"/>
      <c r="L14" s="36"/>
      <c r="M14" s="21"/>
      <c r="N14" s="21"/>
      <c r="O14" s="6"/>
    </row>
    <row r="15" spans="1:16" ht="14.5" customHeight="1" x14ac:dyDescent="0.15">
      <c r="A15" s="21"/>
      <c r="B15" s="33"/>
      <c r="C15" s="22"/>
      <c r="D15" s="22"/>
      <c r="E15" s="21"/>
      <c r="F15" s="35"/>
      <c r="G15" s="21"/>
      <c r="H15" s="21"/>
      <c r="J15" s="21"/>
      <c r="K15" s="21"/>
      <c r="L15" s="45" t="s">
        <v>236</v>
      </c>
      <c r="M15" s="179" t="s">
        <v>220</v>
      </c>
      <c r="N15" s="179"/>
      <c r="O15" s="179"/>
    </row>
    <row r="16" spans="1:16" ht="25.5" customHeight="1" x14ac:dyDescent="0.15">
      <c r="A16" s="21"/>
      <c r="B16" s="87" t="s">
        <v>213</v>
      </c>
      <c r="C16" s="88"/>
      <c r="D16" s="97"/>
      <c r="E16" s="97"/>
      <c r="F16" s="97"/>
      <c r="G16" s="97"/>
      <c r="H16" s="97"/>
      <c r="J16" s="180" t="s">
        <v>219</v>
      </c>
      <c r="K16" s="181"/>
      <c r="L16" s="52"/>
      <c r="M16" s="102"/>
      <c r="N16" s="103"/>
      <c r="O16" s="104"/>
    </row>
    <row r="17" spans="1:17" x14ac:dyDescent="0.15">
      <c r="A17" s="21"/>
      <c r="B17" s="21"/>
      <c r="C17" s="21"/>
      <c r="D17" s="22"/>
      <c r="E17" s="21"/>
      <c r="F17" s="35"/>
      <c r="G17" s="35"/>
      <c r="H17" s="21"/>
      <c r="I17" s="21"/>
      <c r="J17" s="21"/>
      <c r="K17" s="21"/>
      <c r="L17" s="21"/>
      <c r="M17" s="21"/>
      <c r="N17" s="21"/>
    </row>
    <row r="18" spans="1:17" x14ac:dyDescent="0.15">
      <c r="A18" s="21"/>
      <c r="B18" s="21"/>
      <c r="C18" s="21"/>
      <c r="D18" s="21"/>
      <c r="E18" s="21"/>
      <c r="F18" s="21"/>
      <c r="G18" s="21"/>
      <c r="H18" s="21"/>
      <c r="I18" s="21"/>
      <c r="J18" s="21"/>
      <c r="K18" s="21"/>
      <c r="L18" s="21"/>
      <c r="M18" s="33"/>
      <c r="N18" s="33"/>
    </row>
    <row r="19" spans="1:17" s="3" customFormat="1" ht="14" x14ac:dyDescent="0.15">
      <c r="A19" s="39"/>
      <c r="B19" s="127" t="s">
        <v>81</v>
      </c>
      <c r="C19" s="127"/>
      <c r="D19" s="127"/>
      <c r="E19" s="127"/>
      <c r="F19" s="127"/>
      <c r="G19" s="127"/>
      <c r="H19" s="127"/>
      <c r="I19" s="127"/>
      <c r="J19" s="127"/>
      <c r="K19" s="127"/>
      <c r="L19" s="127"/>
      <c r="M19" s="127"/>
      <c r="N19" s="127"/>
      <c r="O19" s="127"/>
    </row>
    <row r="20" spans="1:17" x14ac:dyDescent="0.15">
      <c r="A20" s="21"/>
      <c r="B20" s="21"/>
      <c r="C20" s="21"/>
      <c r="D20" s="21"/>
      <c r="E20" s="21"/>
      <c r="F20" s="21"/>
      <c r="G20" s="21"/>
      <c r="H20" s="21"/>
      <c r="I20" s="21"/>
      <c r="J20" s="21"/>
      <c r="K20" s="21"/>
      <c r="L20" s="21"/>
      <c r="M20" s="21"/>
      <c r="N20" s="21"/>
    </row>
    <row r="21" spans="1:17" s="3" customFormat="1" ht="25.5" customHeight="1" x14ac:dyDescent="0.15">
      <c r="A21" s="39"/>
      <c r="B21" s="128" t="s">
        <v>77</v>
      </c>
      <c r="C21" s="128"/>
      <c r="D21" s="128" t="s">
        <v>78</v>
      </c>
      <c r="E21" s="128"/>
      <c r="F21" s="128"/>
      <c r="G21" s="40" t="s">
        <v>93</v>
      </c>
      <c r="H21" s="40" t="s">
        <v>94</v>
      </c>
      <c r="I21" s="40" t="str">
        <f>"Price ("&amp;'MENU TAB'!K16&amp;")"</f>
        <v>Price (EUR)</v>
      </c>
      <c r="J21" s="41" t="s">
        <v>95</v>
      </c>
      <c r="K21" s="130" t="s">
        <v>96</v>
      </c>
      <c r="L21" s="130"/>
      <c r="M21" s="130"/>
      <c r="N21" s="130"/>
    </row>
    <row r="22" spans="1:17" s="3" customFormat="1" ht="25.5" customHeight="1" x14ac:dyDescent="0.15">
      <c r="A22" s="39"/>
      <c r="B22" s="89" t="s">
        <v>31</v>
      </c>
      <c r="C22" s="188"/>
      <c r="D22" s="102" t="s">
        <v>42</v>
      </c>
      <c r="E22" s="103"/>
      <c r="F22" s="104"/>
      <c r="G22" s="52" t="s">
        <v>197</v>
      </c>
      <c r="H22" s="52">
        <v>1</v>
      </c>
      <c r="I22" s="78"/>
      <c r="J22" s="79">
        <f>I22*H22</f>
        <v>0</v>
      </c>
      <c r="K22" s="207"/>
      <c r="L22" s="207"/>
      <c r="M22" s="207"/>
      <c r="N22" s="207"/>
      <c r="O22" s="207"/>
      <c r="Q22" s="3" t="s">
        <v>30</v>
      </c>
    </row>
    <row r="23" spans="1:17" s="3" customFormat="1" ht="25.5" customHeight="1" x14ac:dyDescent="0.15">
      <c r="A23" s="39"/>
      <c r="B23" s="89" t="s">
        <v>31</v>
      </c>
      <c r="C23" s="188"/>
      <c r="D23" s="102" t="s">
        <v>44</v>
      </c>
      <c r="E23" s="103"/>
      <c r="F23" s="104"/>
      <c r="G23" s="52" t="s">
        <v>197</v>
      </c>
      <c r="H23" s="52">
        <v>1</v>
      </c>
      <c r="I23" s="78"/>
      <c r="J23" s="79">
        <f t="shared" ref="J23:J36" si="0">I23*H23</f>
        <v>0</v>
      </c>
      <c r="K23" s="207"/>
      <c r="L23" s="207"/>
      <c r="M23" s="207"/>
      <c r="N23" s="207"/>
      <c r="O23" s="207"/>
    </row>
    <row r="24" spans="1:17" s="3" customFormat="1" ht="25.5" customHeight="1" x14ac:dyDescent="0.15">
      <c r="A24" s="39"/>
      <c r="B24" s="147" t="s">
        <v>36</v>
      </c>
      <c r="C24" s="147"/>
      <c r="D24" s="97" t="s">
        <v>134</v>
      </c>
      <c r="E24" s="97"/>
      <c r="F24" s="97"/>
      <c r="G24" s="52" t="s">
        <v>196</v>
      </c>
      <c r="H24" s="52">
        <v>30</v>
      </c>
      <c r="I24" s="78">
        <v>100</v>
      </c>
      <c r="J24" s="79">
        <f t="shared" si="0"/>
        <v>3000</v>
      </c>
      <c r="K24" s="194" t="s">
        <v>327</v>
      </c>
      <c r="L24" s="194"/>
      <c r="M24" s="194"/>
      <c r="N24" s="194"/>
      <c r="O24" s="194"/>
    </row>
    <row r="25" spans="1:17" s="3" customFormat="1" ht="25.5" customHeight="1" x14ac:dyDescent="0.15">
      <c r="A25" s="39"/>
      <c r="B25" s="147" t="s">
        <v>31</v>
      </c>
      <c r="C25" s="147"/>
      <c r="D25" s="97" t="s">
        <v>48</v>
      </c>
      <c r="E25" s="97"/>
      <c r="F25" s="97"/>
      <c r="G25" s="52" t="s">
        <v>196</v>
      </c>
      <c r="H25" s="52">
        <v>1</v>
      </c>
      <c r="I25" s="78"/>
      <c r="J25" s="79">
        <f t="shared" si="0"/>
        <v>0</v>
      </c>
      <c r="K25" s="207"/>
      <c r="L25" s="207"/>
      <c r="M25" s="207"/>
      <c r="N25" s="207"/>
      <c r="O25" s="207"/>
    </row>
    <row r="26" spans="1:17" s="3" customFormat="1" ht="25.5" customHeight="1" x14ac:dyDescent="0.15">
      <c r="A26" s="39"/>
      <c r="B26" s="147" t="s">
        <v>34</v>
      </c>
      <c r="C26" s="147"/>
      <c r="D26" s="97" t="s">
        <v>132</v>
      </c>
      <c r="E26" s="97"/>
      <c r="F26" s="97"/>
      <c r="G26" s="52" t="s">
        <v>197</v>
      </c>
      <c r="H26" s="52">
        <v>1</v>
      </c>
      <c r="I26" s="78">
        <v>1200</v>
      </c>
      <c r="J26" s="79">
        <f t="shared" si="0"/>
        <v>1200</v>
      </c>
      <c r="K26" s="198" t="s">
        <v>271</v>
      </c>
      <c r="L26" s="194"/>
      <c r="M26" s="194"/>
      <c r="N26" s="194"/>
      <c r="O26" s="194"/>
    </row>
    <row r="27" spans="1:17" s="3" customFormat="1" ht="25.5" customHeight="1" x14ac:dyDescent="0.15">
      <c r="A27" s="39"/>
      <c r="B27" s="147" t="s">
        <v>194</v>
      </c>
      <c r="C27" s="147"/>
      <c r="D27" s="190" t="s">
        <v>325</v>
      </c>
      <c r="E27" s="91"/>
      <c r="F27" s="91"/>
      <c r="G27" s="52" t="s">
        <v>197</v>
      </c>
      <c r="H27" s="52">
        <v>1</v>
      </c>
      <c r="I27" s="78">
        <v>30000</v>
      </c>
      <c r="J27" s="79">
        <f t="shared" si="0"/>
        <v>30000</v>
      </c>
      <c r="K27" s="194" t="s">
        <v>326</v>
      </c>
      <c r="L27" s="194"/>
      <c r="M27" s="194"/>
      <c r="N27" s="194"/>
      <c r="O27" s="194"/>
    </row>
    <row r="28" spans="1:17" s="3" customFormat="1" ht="25.5" customHeight="1" x14ac:dyDescent="0.15">
      <c r="A28" s="39"/>
      <c r="B28" s="147" t="s">
        <v>194</v>
      </c>
      <c r="C28" s="147"/>
      <c r="D28" s="190" t="s">
        <v>328</v>
      </c>
      <c r="E28" s="91"/>
      <c r="F28" s="91"/>
      <c r="G28" s="52" t="s">
        <v>197</v>
      </c>
      <c r="H28" s="52">
        <v>3</v>
      </c>
      <c r="I28" s="78">
        <v>1500</v>
      </c>
      <c r="J28" s="79">
        <f t="shared" si="0"/>
        <v>4500</v>
      </c>
      <c r="K28" s="198" t="s">
        <v>329</v>
      </c>
      <c r="L28" s="194"/>
      <c r="M28" s="194"/>
      <c r="N28" s="194"/>
      <c r="O28" s="194"/>
    </row>
    <row r="29" spans="1:17" s="3" customFormat="1" ht="25.5" customHeight="1" x14ac:dyDescent="0.15">
      <c r="A29" s="39"/>
      <c r="B29" s="147" t="s">
        <v>194</v>
      </c>
      <c r="C29" s="147"/>
      <c r="D29" s="204" t="s">
        <v>272</v>
      </c>
      <c r="E29" s="205"/>
      <c r="F29" s="206"/>
      <c r="G29" s="52" t="s">
        <v>197</v>
      </c>
      <c r="H29" s="52">
        <v>1</v>
      </c>
      <c r="I29" s="78"/>
      <c r="J29" s="79">
        <f>SUM(J22:J28)*0.23</f>
        <v>8901</v>
      </c>
      <c r="K29" s="198" t="s">
        <v>274</v>
      </c>
      <c r="L29" s="194"/>
      <c r="M29" s="194"/>
      <c r="N29" s="194"/>
      <c r="O29" s="194"/>
    </row>
    <row r="30" spans="1:17" s="3" customFormat="1" ht="25.5" customHeight="1" x14ac:dyDescent="0.15">
      <c r="A30" s="39"/>
      <c r="B30" s="147" t="s">
        <v>194</v>
      </c>
      <c r="C30" s="147"/>
      <c r="D30" s="102" t="s">
        <v>305</v>
      </c>
      <c r="E30" s="103"/>
      <c r="F30" s="104"/>
      <c r="G30" s="52" t="s">
        <v>197</v>
      </c>
      <c r="H30" s="52">
        <v>1</v>
      </c>
      <c r="I30" s="78"/>
      <c r="J30" s="79">
        <f>SUM(J22:J28)*0.08875</f>
        <v>3434.625</v>
      </c>
      <c r="K30" s="198" t="s">
        <v>306</v>
      </c>
      <c r="L30" s="194"/>
      <c r="M30" s="194"/>
      <c r="N30" s="194"/>
      <c r="O30" s="194"/>
    </row>
    <row r="31" spans="1:17" s="3" customFormat="1" ht="25.5" customHeight="1" x14ac:dyDescent="0.15">
      <c r="A31" s="39"/>
      <c r="B31" s="147"/>
      <c r="C31" s="147"/>
      <c r="D31" s="201"/>
      <c r="E31" s="202"/>
      <c r="F31" s="203"/>
      <c r="G31" s="52"/>
      <c r="H31" s="52"/>
      <c r="I31" s="78"/>
      <c r="J31" s="79">
        <f t="shared" si="0"/>
        <v>0</v>
      </c>
      <c r="K31" s="207"/>
      <c r="L31" s="207"/>
      <c r="M31" s="207"/>
      <c r="N31" s="207"/>
      <c r="O31" s="207"/>
    </row>
    <row r="32" spans="1:17" s="3" customFormat="1" ht="25.5" customHeight="1" x14ac:dyDescent="0.15">
      <c r="A32" s="39"/>
      <c r="B32" s="147"/>
      <c r="C32" s="147"/>
      <c r="D32" s="201"/>
      <c r="E32" s="202"/>
      <c r="F32" s="203"/>
      <c r="G32" s="52"/>
      <c r="H32" s="52"/>
      <c r="I32" s="78"/>
      <c r="J32" s="79">
        <f t="shared" si="0"/>
        <v>0</v>
      </c>
      <c r="K32" s="207"/>
      <c r="L32" s="207"/>
      <c r="M32" s="207"/>
      <c r="N32" s="207"/>
      <c r="O32" s="207"/>
    </row>
    <row r="33" spans="1:17" s="3" customFormat="1" ht="25.5" customHeight="1" x14ac:dyDescent="0.15">
      <c r="A33" s="39"/>
      <c r="B33" s="147"/>
      <c r="C33" s="147"/>
      <c r="D33" s="97"/>
      <c r="E33" s="97"/>
      <c r="F33" s="97"/>
      <c r="G33" s="52"/>
      <c r="H33" s="52"/>
      <c r="I33" s="78"/>
      <c r="J33" s="79">
        <f t="shared" si="0"/>
        <v>0</v>
      </c>
      <c r="K33" s="207"/>
      <c r="L33" s="207"/>
      <c r="M33" s="207"/>
      <c r="N33" s="207"/>
      <c r="O33" s="207"/>
    </row>
    <row r="34" spans="1:17" s="3" customFormat="1" ht="25.5" customHeight="1" x14ac:dyDescent="0.15">
      <c r="A34" s="39"/>
      <c r="B34" s="147"/>
      <c r="C34" s="147"/>
      <c r="D34" s="97"/>
      <c r="E34" s="97"/>
      <c r="F34" s="97"/>
      <c r="G34" s="52"/>
      <c r="H34" s="52"/>
      <c r="I34" s="56"/>
      <c r="J34" s="42">
        <f t="shared" si="0"/>
        <v>0</v>
      </c>
      <c r="K34" s="207"/>
      <c r="L34" s="207"/>
      <c r="M34" s="207"/>
      <c r="N34" s="207"/>
      <c r="O34" s="207"/>
    </row>
    <row r="35" spans="1:17" s="3" customFormat="1" ht="25.5" customHeight="1" x14ac:dyDescent="0.15">
      <c r="A35" s="39"/>
      <c r="B35" s="147"/>
      <c r="C35" s="147"/>
      <c r="D35" s="97"/>
      <c r="E35" s="97"/>
      <c r="F35" s="97"/>
      <c r="G35" s="52"/>
      <c r="H35" s="52"/>
      <c r="I35" s="56"/>
      <c r="J35" s="42">
        <f t="shared" si="0"/>
        <v>0</v>
      </c>
      <c r="K35" s="207"/>
      <c r="L35" s="207"/>
      <c r="M35" s="207"/>
      <c r="N35" s="207"/>
      <c r="O35" s="207"/>
    </row>
    <row r="36" spans="1:17" s="3" customFormat="1" ht="25.5" customHeight="1" x14ac:dyDescent="0.15">
      <c r="A36" s="39"/>
      <c r="B36" s="147"/>
      <c r="C36" s="147"/>
      <c r="D36" s="97"/>
      <c r="E36" s="97"/>
      <c r="F36" s="97"/>
      <c r="G36" s="52"/>
      <c r="H36" s="52"/>
      <c r="I36" s="56"/>
      <c r="J36" s="42">
        <f t="shared" si="0"/>
        <v>0</v>
      </c>
      <c r="K36" s="207"/>
      <c r="L36" s="207"/>
      <c r="M36" s="207"/>
      <c r="N36" s="207"/>
      <c r="O36" s="207"/>
    </row>
    <row r="37" spans="1:17" s="3" customFormat="1" ht="25.5" customHeight="1" x14ac:dyDescent="0.15">
      <c r="A37" s="39"/>
      <c r="B37" s="131" t="s">
        <v>32</v>
      </c>
      <c r="C37" s="200"/>
      <c r="D37" s="102" t="s">
        <v>181</v>
      </c>
      <c r="E37" s="103"/>
      <c r="F37" s="104"/>
      <c r="G37" s="50" t="s">
        <v>197</v>
      </c>
      <c r="H37" s="50">
        <v>1</v>
      </c>
      <c r="I37" s="43" t="str">
        <f>IFERROR(VLOOKUP(D37,GUIDE!D11:J28,7,FALSE),"")</f>
        <v>-</v>
      </c>
      <c r="J37" s="42" t="str">
        <f>IFERROR(I37*H37,"")</f>
        <v/>
      </c>
      <c r="K37" s="198" t="s">
        <v>273</v>
      </c>
      <c r="L37" s="194"/>
      <c r="M37" s="194"/>
      <c r="N37" s="194"/>
      <c r="O37" s="194"/>
      <c r="Q37" s="3" t="s">
        <v>30</v>
      </c>
    </row>
    <row r="38" spans="1:17" s="3" customFormat="1" ht="25.5" customHeight="1" x14ac:dyDescent="0.15">
      <c r="A38" s="39"/>
      <c r="B38" s="131" t="s">
        <v>151</v>
      </c>
      <c r="C38" s="200"/>
      <c r="D38" s="102" t="s">
        <v>152</v>
      </c>
      <c r="E38" s="103"/>
      <c r="F38" s="104"/>
      <c r="G38" s="50" t="s">
        <v>197</v>
      </c>
      <c r="H38" s="50">
        <v>1</v>
      </c>
      <c r="I38" s="43" t="str">
        <f>IFERROR(VLOOKUP(D38,TRANSPORT!D11:J40,7,FALSE), "")</f>
        <v>-</v>
      </c>
      <c r="J38" s="42" t="str">
        <f>IFERROR(I38*H38,"")</f>
        <v/>
      </c>
      <c r="K38" s="198" t="s">
        <v>273</v>
      </c>
      <c r="L38" s="194"/>
      <c r="M38" s="194"/>
      <c r="N38" s="194"/>
      <c r="O38" s="194"/>
    </row>
    <row r="39" spans="1:17" x14ac:dyDescent="0.15">
      <c r="A39" s="21"/>
      <c r="B39" s="21"/>
      <c r="C39" s="21"/>
      <c r="D39" s="21"/>
      <c r="E39" s="21"/>
      <c r="F39" s="21"/>
      <c r="G39" s="21"/>
      <c r="H39" s="21"/>
      <c r="I39" s="21"/>
      <c r="J39" s="44"/>
      <c r="K39" s="21"/>
      <c r="L39" s="21"/>
      <c r="M39" s="21"/>
      <c r="N39" s="21"/>
    </row>
    <row r="40" spans="1:17" ht="26.5" customHeight="1" x14ac:dyDescent="0.15">
      <c r="A40" s="21"/>
      <c r="B40" s="168" t="s">
        <v>198</v>
      </c>
      <c r="C40" s="169"/>
      <c r="D40" s="170" t="str" cm="1">
        <f t="array" ref="D40">IFERROR(SUMPRODUCT((G22:G38="Flat Fee") * (J22:J38 / N7)) + SUMPRODUCT((G22:G38="Per pax") * J22:J38)+ SUMPRODUCT((G22:G38="") * J22:J38),"-")</f>
        <v>-</v>
      </c>
      <c r="E40" s="171"/>
      <c r="F40" s="172"/>
      <c r="G40" s="21"/>
      <c r="H40" s="21"/>
      <c r="I40" s="21"/>
      <c r="J40" s="44"/>
      <c r="K40" s="21"/>
      <c r="L40" s="21"/>
      <c r="M40" s="21"/>
      <c r="N40" s="21"/>
    </row>
    <row r="41" spans="1:17" x14ac:dyDescent="0.15">
      <c r="A41" s="21"/>
      <c r="B41" s="21"/>
      <c r="E41" s="21"/>
      <c r="F41" s="21"/>
      <c r="G41" s="21"/>
      <c r="H41" s="21"/>
      <c r="I41" s="21"/>
      <c r="J41" s="44"/>
      <c r="K41" s="21"/>
      <c r="L41" s="21"/>
      <c r="M41" s="21"/>
      <c r="N41" s="21"/>
    </row>
    <row r="42" spans="1:17" x14ac:dyDescent="0.15">
      <c r="A42" s="21"/>
      <c r="B42" s="21"/>
      <c r="C42" s="21"/>
      <c r="D42" s="21"/>
      <c r="E42" s="21"/>
      <c r="F42" s="21"/>
      <c r="G42" s="21"/>
      <c r="H42" s="21"/>
      <c r="I42" s="21"/>
      <c r="J42" s="21"/>
      <c r="K42" s="21"/>
      <c r="L42" s="21"/>
      <c r="M42" s="21"/>
      <c r="N42" s="21"/>
    </row>
    <row r="43" spans="1:17" ht="14" x14ac:dyDescent="0.15">
      <c r="A43" s="21"/>
      <c r="B43" s="127" t="s">
        <v>82</v>
      </c>
      <c r="C43" s="127"/>
      <c r="D43" s="127"/>
      <c r="E43" s="127"/>
      <c r="F43" s="127"/>
      <c r="G43" s="127"/>
      <c r="H43" s="127"/>
      <c r="I43" s="127"/>
      <c r="J43" s="127"/>
      <c r="K43" s="127"/>
      <c r="L43" s="127"/>
      <c r="M43" s="127"/>
      <c r="N43" s="127"/>
      <c r="O43" s="127"/>
    </row>
    <row r="44" spans="1:17" x14ac:dyDescent="0.15">
      <c r="A44" s="21"/>
      <c r="B44" s="21"/>
      <c r="C44" s="21"/>
      <c r="D44" s="21"/>
      <c r="E44" s="21"/>
      <c r="F44" s="21"/>
      <c r="G44" s="21"/>
      <c r="H44" s="21"/>
      <c r="I44" s="21"/>
      <c r="J44" s="21"/>
      <c r="K44" s="21"/>
      <c r="L44" s="21"/>
      <c r="M44" s="21"/>
      <c r="N44" s="21"/>
    </row>
    <row r="45" spans="1:17" x14ac:dyDescent="0.15">
      <c r="A45" s="21"/>
      <c r="B45" s="45" t="s">
        <v>104</v>
      </c>
      <c r="C45" s="45" t="s">
        <v>105</v>
      </c>
      <c r="D45" s="45" t="s">
        <v>26</v>
      </c>
      <c r="E45" s="166" t="s">
        <v>106</v>
      </c>
      <c r="F45" s="166"/>
      <c r="G45" s="166"/>
      <c r="H45" s="167" t="s">
        <v>122</v>
      </c>
      <c r="I45" s="167"/>
      <c r="J45" s="167"/>
      <c r="K45" s="167"/>
      <c r="L45" s="167" t="str">
        <f>""&amp;'MENU TAB'!$D$12&amp;" comments"</f>
        <v xml:space="preserve"> comments</v>
      </c>
      <c r="M45" s="167"/>
      <c r="N45" s="167"/>
      <c r="O45" s="167"/>
    </row>
    <row r="46" spans="1:17" s="3" customFormat="1" ht="25.5" customHeight="1" x14ac:dyDescent="0.15">
      <c r="A46" s="39"/>
      <c r="B46" s="57">
        <v>0.4375</v>
      </c>
      <c r="C46" s="57">
        <v>0.45833333333333331</v>
      </c>
      <c r="D46" s="64">
        <f t="shared" ref="D46:D49" si="1">C46-B46</f>
        <v>2.0833333333333315E-2</v>
      </c>
      <c r="E46" s="154" t="s">
        <v>302</v>
      </c>
      <c r="F46" s="155"/>
      <c r="G46" s="156"/>
      <c r="H46" s="161"/>
      <c r="I46" s="161"/>
      <c r="J46" s="161"/>
      <c r="K46" s="162"/>
      <c r="L46" s="199" t="s">
        <v>296</v>
      </c>
      <c r="M46" s="164"/>
      <c r="N46" s="164"/>
      <c r="O46" s="165"/>
    </row>
    <row r="47" spans="1:17" s="3" customFormat="1" ht="25.5" customHeight="1" x14ac:dyDescent="0.15">
      <c r="A47" s="39"/>
      <c r="B47" s="57">
        <v>0.45833333333333331</v>
      </c>
      <c r="C47" s="57">
        <v>0.5</v>
      </c>
      <c r="D47" s="64">
        <f t="shared" si="1"/>
        <v>4.1666666666666685E-2</v>
      </c>
      <c r="E47" s="154" t="s">
        <v>303</v>
      </c>
      <c r="F47" s="155"/>
      <c r="G47" s="156"/>
      <c r="H47" s="161"/>
      <c r="I47" s="161"/>
      <c r="J47" s="161"/>
      <c r="K47" s="162"/>
      <c r="L47" s="163"/>
      <c r="M47" s="164"/>
      <c r="N47" s="164"/>
      <c r="O47" s="165"/>
    </row>
    <row r="48" spans="1:17" s="3" customFormat="1" ht="25.5" customHeight="1" x14ac:dyDescent="0.15">
      <c r="A48" s="39"/>
      <c r="B48" s="57">
        <v>0.5</v>
      </c>
      <c r="C48" s="57">
        <v>0.53125</v>
      </c>
      <c r="D48" s="64">
        <f t="shared" si="1"/>
        <v>3.125E-2</v>
      </c>
      <c r="E48" s="91" t="s">
        <v>294</v>
      </c>
      <c r="F48" s="91"/>
      <c r="G48" s="91"/>
      <c r="H48" s="161"/>
      <c r="I48" s="161"/>
      <c r="J48" s="161"/>
      <c r="K48" s="162"/>
      <c r="L48" s="163"/>
      <c r="M48" s="164"/>
      <c r="N48" s="164"/>
      <c r="O48" s="165"/>
    </row>
    <row r="49" spans="1:18" s="3" customFormat="1" ht="25.5" customHeight="1" x14ac:dyDescent="0.15">
      <c r="A49" s="39"/>
      <c r="B49" s="57">
        <v>0.53125</v>
      </c>
      <c r="C49" s="57">
        <v>0.55208333333333337</v>
      </c>
      <c r="D49" s="64">
        <f t="shared" si="1"/>
        <v>2.083333333333337E-2</v>
      </c>
      <c r="E49" s="91" t="s">
        <v>295</v>
      </c>
      <c r="F49" s="91"/>
      <c r="G49" s="91"/>
      <c r="H49" s="161"/>
      <c r="I49" s="161"/>
      <c r="J49" s="161"/>
      <c r="K49" s="162"/>
      <c r="L49" s="199" t="s">
        <v>297</v>
      </c>
      <c r="M49" s="164"/>
      <c r="N49" s="164"/>
      <c r="O49" s="165"/>
    </row>
    <row r="50" spans="1:18" s="3" customFormat="1" ht="25.5" customHeight="1" x14ac:dyDescent="0.15">
      <c r="A50" s="39"/>
      <c r="B50" s="57"/>
      <c r="C50" s="57"/>
      <c r="D50" s="64">
        <f t="shared" ref="D50:D53" si="2">C50-B50</f>
        <v>0</v>
      </c>
      <c r="E50" s="91"/>
      <c r="F50" s="91"/>
      <c r="G50" s="91"/>
      <c r="H50" s="161"/>
      <c r="I50" s="161"/>
      <c r="J50" s="161"/>
      <c r="K50" s="162"/>
      <c r="L50" s="163"/>
      <c r="M50" s="164"/>
      <c r="N50" s="164"/>
      <c r="O50" s="165"/>
    </row>
    <row r="51" spans="1:18" s="3" customFormat="1" ht="25.5" customHeight="1" x14ac:dyDescent="0.15">
      <c r="A51" s="39"/>
      <c r="B51" s="57"/>
      <c r="C51" s="57"/>
      <c r="D51" s="64">
        <f t="shared" si="2"/>
        <v>0</v>
      </c>
      <c r="E51" s="91"/>
      <c r="F51" s="91"/>
      <c r="G51" s="91"/>
      <c r="H51" s="161"/>
      <c r="I51" s="161"/>
      <c r="J51" s="161"/>
      <c r="K51" s="162"/>
      <c r="L51" s="163"/>
      <c r="M51" s="164"/>
      <c r="N51" s="164"/>
      <c r="O51" s="165"/>
    </row>
    <row r="52" spans="1:18" s="3" customFormat="1" ht="25.5" customHeight="1" x14ac:dyDescent="0.15">
      <c r="A52" s="39"/>
      <c r="B52" s="57"/>
      <c r="C52" s="57"/>
      <c r="D52" s="64">
        <f t="shared" si="2"/>
        <v>0</v>
      </c>
      <c r="E52" s="91"/>
      <c r="F52" s="91"/>
      <c r="G52" s="91"/>
      <c r="H52" s="161"/>
      <c r="I52" s="161"/>
      <c r="J52" s="161"/>
      <c r="K52" s="162"/>
      <c r="L52" s="163"/>
      <c r="M52" s="164"/>
      <c r="N52" s="164"/>
      <c r="O52" s="165"/>
    </row>
    <row r="53" spans="1:18" s="3" customFormat="1" ht="25.5" customHeight="1" x14ac:dyDescent="0.15">
      <c r="A53" s="39"/>
      <c r="B53" s="57"/>
      <c r="C53" s="57"/>
      <c r="D53" s="64">
        <f t="shared" si="2"/>
        <v>0</v>
      </c>
      <c r="E53" s="91"/>
      <c r="F53" s="91"/>
      <c r="G53" s="91"/>
      <c r="H53" s="161"/>
      <c r="I53" s="161"/>
      <c r="J53" s="161"/>
      <c r="K53" s="162"/>
      <c r="L53" s="163"/>
      <c r="M53" s="164"/>
      <c r="N53" s="164"/>
      <c r="O53" s="165"/>
    </row>
    <row r="54" spans="1:18" x14ac:dyDescent="0.15">
      <c r="A54" s="21"/>
      <c r="B54" s="21"/>
      <c r="C54" s="21"/>
      <c r="D54" s="21"/>
      <c r="E54" s="21"/>
      <c r="F54" s="21"/>
      <c r="G54" s="21"/>
      <c r="H54" s="21"/>
      <c r="I54" s="21"/>
      <c r="J54" s="21"/>
      <c r="K54" s="21"/>
      <c r="L54" s="21"/>
      <c r="M54" s="21"/>
      <c r="N54" s="21"/>
    </row>
    <row r="55" spans="1:18" x14ac:dyDescent="0.15">
      <c r="A55" s="21"/>
      <c r="B55" s="21"/>
      <c r="C55" s="21"/>
      <c r="D55" s="21"/>
      <c r="E55" s="21"/>
      <c r="F55" s="21"/>
      <c r="G55" s="21"/>
      <c r="H55" s="21"/>
      <c r="I55" s="21"/>
      <c r="J55" s="21"/>
      <c r="K55" s="21"/>
      <c r="L55" s="21"/>
      <c r="M55" s="21"/>
      <c r="N55" s="21"/>
    </row>
    <row r="56" spans="1:18" ht="14" x14ac:dyDescent="0.15">
      <c r="A56" s="21"/>
      <c r="B56" s="127" t="s">
        <v>83</v>
      </c>
      <c r="C56" s="127"/>
      <c r="D56" s="127"/>
      <c r="E56" s="127"/>
      <c r="F56" s="127"/>
      <c r="G56" s="127"/>
      <c r="H56" s="127"/>
      <c r="I56" s="127"/>
      <c r="J56" s="127"/>
      <c r="K56" s="127"/>
      <c r="L56" s="127"/>
      <c r="M56" s="127"/>
      <c r="N56" s="127"/>
      <c r="O56" s="127"/>
    </row>
    <row r="57" spans="1:18" ht="6.75" customHeight="1" x14ac:dyDescent="0.15">
      <c r="A57" s="21"/>
      <c r="B57" s="21"/>
      <c r="C57" s="21"/>
      <c r="D57" s="21"/>
      <c r="E57" s="21"/>
      <c r="F57" s="21"/>
      <c r="G57" s="21"/>
      <c r="H57" s="21"/>
      <c r="I57" s="21"/>
      <c r="J57" s="21"/>
      <c r="K57" s="21"/>
      <c r="L57" s="21"/>
      <c r="M57" s="21"/>
      <c r="N57" s="21"/>
    </row>
    <row r="58" spans="1:18" x14ac:dyDescent="0.15">
      <c r="A58" s="21"/>
      <c r="B58" s="21"/>
      <c r="C58" s="21"/>
      <c r="D58" s="166" t="s">
        <v>113</v>
      </c>
      <c r="E58" s="166"/>
      <c r="F58" s="166"/>
      <c r="G58" s="166"/>
      <c r="H58" s="166"/>
      <c r="I58" s="166"/>
      <c r="J58" s="166"/>
      <c r="K58" s="166"/>
      <c r="L58" s="166"/>
      <c r="M58" s="166"/>
      <c r="N58" s="166"/>
      <c r="O58" s="6"/>
    </row>
    <row r="59" spans="1:18" s="3" customFormat="1" ht="25.5" customHeight="1" x14ac:dyDescent="0.15">
      <c r="A59" s="39"/>
      <c r="B59" s="116" t="s">
        <v>120</v>
      </c>
      <c r="C59" s="117"/>
      <c r="D59" s="160" t="s">
        <v>276</v>
      </c>
      <c r="E59" s="160"/>
      <c r="F59" s="160"/>
      <c r="G59" s="160"/>
      <c r="H59" s="160"/>
      <c r="I59" s="160"/>
      <c r="J59" s="160"/>
      <c r="K59" s="160"/>
      <c r="L59" s="160"/>
      <c r="M59" s="160"/>
      <c r="N59" s="160"/>
      <c r="O59" s="160"/>
      <c r="P59" s="5"/>
      <c r="Q59" s="5"/>
      <c r="R59" s="5"/>
    </row>
    <row r="60" spans="1:18" s="3" customFormat="1" ht="25.5" customHeight="1" x14ac:dyDescent="0.15">
      <c r="A60" s="39"/>
      <c r="B60" s="116" t="s">
        <v>121</v>
      </c>
      <c r="C60" s="117"/>
      <c r="D60" s="182" t="s">
        <v>304</v>
      </c>
      <c r="E60" s="182"/>
      <c r="F60" s="182"/>
      <c r="G60" s="182"/>
      <c r="H60" s="182"/>
      <c r="I60" s="182"/>
      <c r="J60" s="182"/>
      <c r="K60" s="182"/>
      <c r="L60" s="182"/>
      <c r="M60" s="182"/>
      <c r="N60" s="182"/>
      <c r="O60" s="182"/>
      <c r="P60" s="5"/>
      <c r="Q60" s="5"/>
      <c r="R60" s="5"/>
    </row>
    <row r="61" spans="1:18" s="3" customFormat="1" ht="25.5" customHeight="1" x14ac:dyDescent="0.15">
      <c r="A61" s="39"/>
      <c r="B61" s="116" t="s">
        <v>119</v>
      </c>
      <c r="C61" s="117"/>
      <c r="D61" s="160" t="s">
        <v>278</v>
      </c>
      <c r="E61" s="160"/>
      <c r="F61" s="160"/>
      <c r="G61" s="160"/>
      <c r="H61" s="160"/>
      <c r="I61" s="160"/>
      <c r="J61" s="160"/>
      <c r="K61" s="160"/>
      <c r="L61" s="160"/>
      <c r="M61" s="160"/>
      <c r="N61" s="160"/>
      <c r="O61" s="160"/>
      <c r="P61" s="5"/>
      <c r="Q61" s="5"/>
      <c r="R61" s="5"/>
    </row>
    <row r="62" spans="1:18" s="3" customFormat="1" ht="25.5" customHeight="1" x14ac:dyDescent="0.15">
      <c r="A62" s="39"/>
      <c r="B62" s="116" t="s">
        <v>117</v>
      </c>
      <c r="C62" s="117"/>
      <c r="D62" s="160" t="s">
        <v>300</v>
      </c>
      <c r="E62" s="160"/>
      <c r="F62" s="160"/>
      <c r="G62" s="160"/>
      <c r="H62" s="160"/>
      <c r="I62" s="160"/>
      <c r="J62" s="160"/>
      <c r="K62" s="160"/>
      <c r="L62" s="160"/>
      <c r="M62" s="160"/>
      <c r="N62" s="160"/>
      <c r="O62" s="160"/>
      <c r="P62" s="8"/>
      <c r="Q62" s="8"/>
      <c r="R62" s="5"/>
    </row>
    <row r="63" spans="1:18" s="3" customFormat="1" ht="25.5" customHeight="1" x14ac:dyDescent="0.15">
      <c r="A63" s="39"/>
      <c r="B63" s="116" t="s">
        <v>114</v>
      </c>
      <c r="C63" s="117"/>
      <c r="D63" s="160" t="s">
        <v>300</v>
      </c>
      <c r="E63" s="160"/>
      <c r="F63" s="160"/>
      <c r="G63" s="160"/>
      <c r="H63" s="160"/>
      <c r="I63" s="160"/>
      <c r="J63" s="160"/>
      <c r="K63" s="160"/>
      <c r="L63" s="160"/>
      <c r="M63" s="160"/>
      <c r="N63" s="160"/>
      <c r="O63" s="160"/>
      <c r="P63" s="8"/>
      <c r="Q63" s="8"/>
      <c r="R63" s="5"/>
    </row>
    <row r="64" spans="1:18" s="3" customFormat="1" ht="25.5" customHeight="1" x14ac:dyDescent="0.15">
      <c r="A64" s="39" t="e" vm="1">
        <v>#VALUE!</v>
      </c>
      <c r="B64" s="116" t="s">
        <v>115</v>
      </c>
      <c r="C64" s="117"/>
      <c r="D64" s="160" t="s">
        <v>277</v>
      </c>
      <c r="E64" s="160"/>
      <c r="F64" s="160"/>
      <c r="G64" s="160"/>
      <c r="H64" s="160"/>
      <c r="I64" s="160"/>
      <c r="J64" s="160"/>
      <c r="K64" s="160"/>
      <c r="L64" s="160"/>
      <c r="M64" s="160"/>
      <c r="N64" s="160"/>
      <c r="O64" s="160"/>
      <c r="P64" s="8"/>
      <c r="Q64" s="8"/>
      <c r="R64" s="5"/>
    </row>
    <row r="65" spans="1:15" s="3" customFormat="1" ht="25.5" customHeight="1" x14ac:dyDescent="0.15">
      <c r="A65" s="39"/>
      <c r="B65" s="116" t="s">
        <v>116</v>
      </c>
      <c r="C65" s="117"/>
      <c r="D65" s="160" t="s">
        <v>299</v>
      </c>
      <c r="E65" s="160"/>
      <c r="F65" s="160"/>
      <c r="G65" s="160"/>
      <c r="H65" s="160"/>
      <c r="I65" s="160"/>
      <c r="J65" s="160"/>
      <c r="K65" s="160"/>
      <c r="L65" s="160"/>
      <c r="M65" s="160"/>
      <c r="N65" s="160"/>
      <c r="O65" s="160"/>
    </row>
    <row r="66" spans="1:15" s="3" customFormat="1" ht="25.5" customHeight="1" x14ac:dyDescent="0.15">
      <c r="A66" s="39"/>
      <c r="B66" s="183" t="s">
        <v>112</v>
      </c>
      <c r="C66" s="184"/>
      <c r="D66" s="160" t="s">
        <v>301</v>
      </c>
      <c r="E66" s="160"/>
      <c r="F66" s="160"/>
      <c r="G66" s="160"/>
      <c r="H66" s="160"/>
      <c r="I66" s="160"/>
      <c r="J66" s="160"/>
      <c r="K66" s="160"/>
      <c r="L66" s="160"/>
      <c r="M66" s="160"/>
      <c r="N66" s="160"/>
      <c r="O66" s="160"/>
    </row>
    <row r="67" spans="1:15" s="3" customFormat="1" ht="25.5" customHeight="1" x14ac:dyDescent="0.15">
      <c r="A67" s="39"/>
      <c r="B67" s="185" t="s">
        <v>118</v>
      </c>
      <c r="C67" s="186"/>
      <c r="D67" s="160" t="s">
        <v>277</v>
      </c>
      <c r="E67" s="160"/>
      <c r="F67" s="160"/>
      <c r="G67" s="160"/>
      <c r="H67" s="160"/>
      <c r="I67" s="160"/>
      <c r="J67" s="160"/>
      <c r="K67" s="160"/>
      <c r="L67" s="160"/>
      <c r="M67" s="160"/>
      <c r="N67" s="160"/>
      <c r="O67" s="160"/>
    </row>
    <row r="70" spans="1:15" ht="14" x14ac:dyDescent="0.15">
      <c r="B70" s="127" t="s">
        <v>211</v>
      </c>
      <c r="C70" s="127"/>
      <c r="D70" s="127"/>
      <c r="E70" s="127"/>
      <c r="F70" s="127"/>
      <c r="G70" s="127"/>
      <c r="H70" s="127"/>
      <c r="I70" s="127"/>
      <c r="J70" s="127"/>
      <c r="K70" s="127"/>
      <c r="L70" s="127"/>
      <c r="M70" s="127"/>
      <c r="N70" s="127"/>
      <c r="O70" s="127"/>
    </row>
    <row r="72" spans="1:15" x14ac:dyDescent="0.15">
      <c r="B72" s="182" t="s">
        <v>331</v>
      </c>
      <c r="C72" s="182"/>
      <c r="D72" s="182"/>
      <c r="E72" s="182"/>
      <c r="F72" s="182"/>
      <c r="G72" s="182"/>
      <c r="H72" s="182"/>
      <c r="I72" s="182"/>
      <c r="J72" s="182"/>
      <c r="K72" s="182"/>
      <c r="L72" s="182"/>
      <c r="M72" s="182"/>
      <c r="N72" s="182"/>
      <c r="O72" s="182"/>
    </row>
    <row r="73" spans="1:15" x14ac:dyDescent="0.15">
      <c r="B73" s="182"/>
      <c r="C73" s="182"/>
      <c r="D73" s="182"/>
      <c r="E73" s="182"/>
      <c r="F73" s="182"/>
      <c r="G73" s="182"/>
      <c r="H73" s="182"/>
      <c r="I73" s="182"/>
      <c r="J73" s="182"/>
      <c r="K73" s="182"/>
      <c r="L73" s="182"/>
      <c r="M73" s="182"/>
      <c r="N73" s="182"/>
      <c r="O73" s="182"/>
    </row>
    <row r="74" spans="1:15" x14ac:dyDescent="0.15">
      <c r="B74" s="182"/>
      <c r="C74" s="182"/>
      <c r="D74" s="182"/>
      <c r="E74" s="182"/>
      <c r="F74" s="182"/>
      <c r="G74" s="182"/>
      <c r="H74" s="182"/>
      <c r="I74" s="182"/>
      <c r="J74" s="182"/>
      <c r="K74" s="182"/>
      <c r="L74" s="182"/>
      <c r="M74" s="182"/>
      <c r="N74" s="182"/>
      <c r="O74" s="182"/>
    </row>
    <row r="75" spans="1:15" x14ac:dyDescent="0.15">
      <c r="B75" s="182"/>
      <c r="C75" s="182"/>
      <c r="D75" s="182"/>
      <c r="E75" s="182"/>
      <c r="F75" s="182"/>
      <c r="G75" s="182"/>
      <c r="H75" s="182"/>
      <c r="I75" s="182"/>
      <c r="J75" s="182"/>
      <c r="K75" s="182"/>
      <c r="L75" s="182"/>
      <c r="M75" s="182"/>
      <c r="N75" s="182"/>
      <c r="O75" s="182"/>
    </row>
    <row r="76" spans="1:15" x14ac:dyDescent="0.15">
      <c r="B76" s="182"/>
      <c r="C76" s="182"/>
      <c r="D76" s="182"/>
      <c r="E76" s="182"/>
      <c r="F76" s="182"/>
      <c r="G76" s="182"/>
      <c r="H76" s="182"/>
      <c r="I76" s="182"/>
      <c r="J76" s="182"/>
      <c r="K76" s="182"/>
      <c r="L76" s="182"/>
      <c r="M76" s="182"/>
      <c r="N76" s="182"/>
      <c r="O76" s="182"/>
    </row>
    <row r="77" spans="1:15" x14ac:dyDescent="0.15">
      <c r="B77" s="182"/>
      <c r="C77" s="182"/>
      <c r="D77" s="182"/>
      <c r="E77" s="182"/>
      <c r="F77" s="182"/>
      <c r="G77" s="182"/>
      <c r="H77" s="182"/>
      <c r="I77" s="182"/>
      <c r="J77" s="182"/>
      <c r="K77" s="182"/>
      <c r="L77" s="182"/>
      <c r="M77" s="182"/>
      <c r="N77" s="182"/>
      <c r="O77" s="182"/>
    </row>
    <row r="78" spans="1:15" x14ac:dyDescent="0.15">
      <c r="B78" s="182"/>
      <c r="C78" s="182"/>
      <c r="D78" s="182"/>
      <c r="E78" s="182"/>
      <c r="F78" s="182"/>
      <c r="G78" s="182"/>
      <c r="H78" s="182"/>
      <c r="I78" s="182"/>
      <c r="J78" s="182"/>
      <c r="K78" s="182"/>
      <c r="L78" s="182"/>
      <c r="M78" s="182"/>
      <c r="N78" s="182"/>
      <c r="O78" s="182"/>
    </row>
    <row r="79" spans="1:15" x14ac:dyDescent="0.15">
      <c r="B79" s="182"/>
      <c r="C79" s="182"/>
      <c r="D79" s="182"/>
      <c r="E79" s="182"/>
      <c r="F79" s="182"/>
      <c r="G79" s="182"/>
      <c r="H79" s="182"/>
      <c r="I79" s="182"/>
      <c r="J79" s="182"/>
      <c r="K79" s="182"/>
      <c r="L79" s="182"/>
      <c r="M79" s="182"/>
      <c r="N79" s="182"/>
      <c r="O79" s="182"/>
    </row>
    <row r="80" spans="1:15" x14ac:dyDescent="0.15">
      <c r="B80" s="182"/>
      <c r="C80" s="182"/>
      <c r="D80" s="182"/>
      <c r="E80" s="182"/>
      <c r="F80" s="182"/>
      <c r="G80" s="182"/>
      <c r="H80" s="182"/>
      <c r="I80" s="182"/>
      <c r="J80" s="182"/>
      <c r="K80" s="182"/>
      <c r="L80" s="182"/>
      <c r="M80" s="182"/>
      <c r="N80" s="182"/>
      <c r="O80" s="182"/>
    </row>
    <row r="81" spans="2:15" x14ac:dyDescent="0.15">
      <c r="B81" s="182"/>
      <c r="C81" s="182"/>
      <c r="D81" s="182"/>
      <c r="E81" s="182"/>
      <c r="F81" s="182"/>
      <c r="G81" s="182"/>
      <c r="H81" s="182"/>
      <c r="I81" s="182"/>
      <c r="J81" s="182"/>
      <c r="K81" s="182"/>
      <c r="L81" s="182"/>
      <c r="M81" s="182"/>
      <c r="N81" s="182"/>
      <c r="O81" s="182"/>
    </row>
    <row r="82" spans="2:15" x14ac:dyDescent="0.15">
      <c r="B82" s="182"/>
      <c r="C82" s="182"/>
      <c r="D82" s="182"/>
      <c r="E82" s="182"/>
      <c r="F82" s="182"/>
      <c r="G82" s="182"/>
      <c r="H82" s="182"/>
      <c r="I82" s="182"/>
      <c r="J82" s="182"/>
      <c r="K82" s="182"/>
      <c r="L82" s="182"/>
      <c r="M82" s="182"/>
      <c r="N82" s="182"/>
      <c r="O82" s="182"/>
    </row>
  </sheetData>
  <mergeCells count="119">
    <mergeCell ref="D21:F21"/>
    <mergeCell ref="B22:C22"/>
    <mergeCell ref="D22:F22"/>
    <mergeCell ref="B23:C23"/>
    <mergeCell ref="D23:F23"/>
    <mergeCell ref="B31:C31"/>
    <mergeCell ref="B26:C26"/>
    <mergeCell ref="D26:F26"/>
    <mergeCell ref="B24:C24"/>
    <mergeCell ref="D24:F24"/>
    <mergeCell ref="B25:C25"/>
    <mergeCell ref="D25:F25"/>
    <mergeCell ref="B29:C29"/>
    <mergeCell ref="H46:K46"/>
    <mergeCell ref="L46:O46"/>
    <mergeCell ref="E48:G48"/>
    <mergeCell ref="H48:K48"/>
    <mergeCell ref="L48:O48"/>
    <mergeCell ref="E49:G49"/>
    <mergeCell ref="B37:C37"/>
    <mergeCell ref="D37:F37"/>
    <mergeCell ref="B34:C34"/>
    <mergeCell ref="D34:F34"/>
    <mergeCell ref="B35:C35"/>
    <mergeCell ref="D35:F35"/>
    <mergeCell ref="K34:O34"/>
    <mergeCell ref="K35:O35"/>
    <mergeCell ref="B36:C36"/>
    <mergeCell ref="D36:F36"/>
    <mergeCell ref="K36:O36"/>
    <mergeCell ref="K37:O37"/>
    <mergeCell ref="H49:K49"/>
    <mergeCell ref="L49:O49"/>
    <mergeCell ref="E47:G47"/>
    <mergeCell ref="H47:K47"/>
    <mergeCell ref="L47:O47"/>
    <mergeCell ref="B38:C38"/>
    <mergeCell ref="B59:C59"/>
    <mergeCell ref="E50:G50"/>
    <mergeCell ref="H50:K50"/>
    <mergeCell ref="L50:O50"/>
    <mergeCell ref="E51:G51"/>
    <mergeCell ref="H51:K51"/>
    <mergeCell ref="L51:O51"/>
    <mergeCell ref="E52:G52"/>
    <mergeCell ref="H52:K52"/>
    <mergeCell ref="L52:O52"/>
    <mergeCell ref="E53:G53"/>
    <mergeCell ref="H53:K53"/>
    <mergeCell ref="L53:O53"/>
    <mergeCell ref="B56:O56"/>
    <mergeCell ref="D58:N58"/>
    <mergeCell ref="B63:C63"/>
    <mergeCell ref="B64:C64"/>
    <mergeCell ref="D63:O63"/>
    <mergeCell ref="D64:O64"/>
    <mergeCell ref="B60:C60"/>
    <mergeCell ref="B61:C61"/>
    <mergeCell ref="B62:C62"/>
    <mergeCell ref="D61:O61"/>
    <mergeCell ref="D62:O62"/>
    <mergeCell ref="B65:C65"/>
    <mergeCell ref="D65:O65"/>
    <mergeCell ref="B66:C66"/>
    <mergeCell ref="D66:O66"/>
    <mergeCell ref="B67:C67"/>
    <mergeCell ref="D67:O67"/>
    <mergeCell ref="B70:O70"/>
    <mergeCell ref="B72:O82"/>
    <mergeCell ref="B19:O19"/>
    <mergeCell ref="K22:O22"/>
    <mergeCell ref="K23:O23"/>
    <mergeCell ref="K24:O24"/>
    <mergeCell ref="K25:O25"/>
    <mergeCell ref="K26:O26"/>
    <mergeCell ref="K27:O27"/>
    <mergeCell ref="K31:O31"/>
    <mergeCell ref="K32:O32"/>
    <mergeCell ref="K33:O33"/>
    <mergeCell ref="D59:O59"/>
    <mergeCell ref="D60:O60"/>
    <mergeCell ref="E45:G45"/>
    <mergeCell ref="H45:K45"/>
    <mergeCell ref="L45:O45"/>
    <mergeCell ref="E46:G46"/>
    <mergeCell ref="B40:C40"/>
    <mergeCell ref="D40:F40"/>
    <mergeCell ref="B43:O43"/>
    <mergeCell ref="L1:O5"/>
    <mergeCell ref="G2:H2"/>
    <mergeCell ref="G4:H4"/>
    <mergeCell ref="C7:K7"/>
    <mergeCell ref="N7:O7"/>
    <mergeCell ref="K21:N21"/>
    <mergeCell ref="B10:C10"/>
    <mergeCell ref="B13:C13"/>
    <mergeCell ref="M15:O15"/>
    <mergeCell ref="D16:H16"/>
    <mergeCell ref="J16:K16"/>
    <mergeCell ref="M16:O16"/>
    <mergeCell ref="B16:C16"/>
    <mergeCell ref="B27:C27"/>
    <mergeCell ref="D27:F27"/>
    <mergeCell ref="D28:F28"/>
    <mergeCell ref="B32:C32"/>
    <mergeCell ref="D30:F30"/>
    <mergeCell ref="B33:C33"/>
    <mergeCell ref="D33:F33"/>
    <mergeCell ref="B21:C21"/>
    <mergeCell ref="K29:O29"/>
    <mergeCell ref="K30:O30"/>
    <mergeCell ref="B30:C30"/>
    <mergeCell ref="B28:C28"/>
    <mergeCell ref="K28:O28"/>
    <mergeCell ref="D31:F31"/>
    <mergeCell ref="D29:F29"/>
    <mergeCell ref="D38:F38"/>
    <mergeCell ref="K38:O38"/>
    <mergeCell ref="D32:F32"/>
  </mergeCells>
  <dataValidations count="7">
    <dataValidation type="list" allowBlank="1" showInputMessage="1" showErrorMessage="1" sqref="H10" xr:uid="{1C9EF6A6-E7AD-43D8-9134-C8EAD61B2839}">
      <formula1>INDIRECT("Product_Type")</formula1>
    </dataValidation>
    <dataValidation type="list" allowBlank="1" showInputMessage="1" showErrorMessage="1" sqref="O10" xr:uid="{623A053F-BA4C-4D37-B8B1-1C6E7B093838}">
      <formula1>INDIRECT("time_units")</formula1>
    </dataValidation>
    <dataValidation type="list" allowBlank="1" showInputMessage="1" showErrorMessage="1" sqref="D22:F26 E33:F38 D29:D38" xr:uid="{6299FAB4-4FA0-4DDC-9463-A1B334524DBD}">
      <formula1>INDIRECT("Item_"&amp;VLOOKUP($B22,INDIRECT("Item_Family_Link"),2,FALSE)&amp;"")</formula1>
    </dataValidation>
    <dataValidation type="list" allowBlank="1" showInputMessage="1" showErrorMessage="1" sqref="B22:C38" xr:uid="{1D6F8C56-0A6B-414D-A0E9-A875ACC6732F}">
      <formula1>INDIRECT("Item_Family")</formula1>
    </dataValidation>
    <dataValidation type="list" allowBlank="1" showInputMessage="1" showErrorMessage="1" sqref="G22:G38" xr:uid="{B12496A7-0B0C-4DD6-A670-A47BA2FDF2A6}">
      <formula1>INDIRECT("Cost_Unit")</formula1>
    </dataValidation>
    <dataValidation type="list" allowBlank="1" showInputMessage="1" showErrorMessage="1" sqref="K13" xr:uid="{DA76CF89-8652-4B85-A97F-784DC32E546F}">
      <formula1>PRM_level</formula1>
    </dataValidation>
    <dataValidation type="list" allowBlank="1" showInputMessage="1" showErrorMessage="1" sqref="H13" xr:uid="{D3BE4C68-1545-40A5-BF9B-393A4B2EA1FE}">
      <formula1>INDIRECT("Activity_level")</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B0BAE5-2A9A-49C0-B1F2-C4787428EDFD}">
          <x14:formula1>
            <xm:f>Lists!$AW$2:$AW$3</xm:f>
          </x14:formula1>
          <xm:sqref>L16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A096-9F3E-40E3-9776-078231CC8C96}">
  <sheetPr codeName="Feuil12">
    <tabColor rgb="FFFFC000"/>
  </sheetPr>
  <dimension ref="A1:AW32"/>
  <sheetViews>
    <sheetView topLeftCell="G1" workbookViewId="0">
      <selection activeCell="P8" sqref="P8"/>
    </sheetView>
  </sheetViews>
  <sheetFormatPr baseColWidth="10" defaultRowHeight="13" x14ac:dyDescent="0.15"/>
  <cols>
    <col min="1" max="1" width="11.6640625" customWidth="1"/>
    <col min="2" max="2" width="3.1640625" customWidth="1"/>
    <col min="3" max="3" width="11.6640625" customWidth="1"/>
    <col min="4" max="4" width="3.1640625" customWidth="1"/>
    <col min="5" max="5" width="11.6640625" customWidth="1"/>
    <col min="6" max="6" width="3.1640625" customWidth="1"/>
    <col min="7" max="7" width="11.6640625" customWidth="1"/>
    <col min="8" max="8" width="3.1640625" customWidth="1"/>
    <col min="9" max="9" width="16.6640625" bestFit="1" customWidth="1"/>
    <col min="10" max="10" width="3.1640625" customWidth="1"/>
    <col min="11" max="12" width="16.6640625" customWidth="1"/>
    <col min="13" max="13" width="3.1640625" customWidth="1"/>
    <col min="14" max="14" width="35.83203125" style="6" bestFit="1" customWidth="1"/>
    <col min="15" max="15" width="3.1640625" customWidth="1"/>
    <col min="16" max="16" width="21.83203125" style="6" bestFit="1" customWidth="1"/>
    <col min="17" max="17" width="3.1640625" customWidth="1"/>
    <col min="18" max="18" width="30.1640625" style="6" bestFit="1" customWidth="1"/>
    <col min="19" max="19" width="3.1640625" customWidth="1"/>
    <col min="20" max="20" width="31.5" style="6" bestFit="1" customWidth="1"/>
    <col min="21" max="21" width="3.1640625" customWidth="1"/>
    <col min="22" max="22" width="41" style="6" bestFit="1" customWidth="1"/>
    <col min="23" max="23" width="3.1640625" customWidth="1"/>
    <col min="24" max="24" width="22" style="6" bestFit="1" customWidth="1"/>
    <col min="25" max="25" width="3.1640625" customWidth="1"/>
    <col min="26" max="26" width="23.1640625" style="6" bestFit="1" customWidth="1"/>
    <col min="27" max="27" width="3.1640625" customWidth="1"/>
    <col min="28" max="28" width="27.5" style="6" bestFit="1" customWidth="1"/>
    <col min="29" max="29" width="3.1640625" customWidth="1"/>
    <col min="30" max="30" width="22.6640625" style="6" bestFit="1" customWidth="1"/>
    <col min="31" max="31" width="3.1640625" customWidth="1"/>
    <col min="32" max="32" width="11.6640625" customWidth="1"/>
    <col min="33" max="33" width="16.5" bestFit="1" customWidth="1"/>
    <col min="34" max="34" width="3.1640625" customWidth="1"/>
    <col min="35" max="35" width="11.6640625" customWidth="1"/>
    <col min="36" max="36" width="3.1640625" customWidth="1"/>
    <col min="37" max="37" width="24.33203125" bestFit="1" customWidth="1"/>
    <col min="38" max="38" width="3.1640625" customWidth="1"/>
    <col min="39" max="39" width="11.6640625" customWidth="1"/>
    <col min="40" max="40" width="3.1640625" customWidth="1"/>
    <col min="41" max="41" width="11.6640625" customWidth="1"/>
    <col min="42" max="42" width="3.33203125" customWidth="1"/>
    <col min="44" max="44" width="2.5" customWidth="1"/>
    <col min="46" max="46" width="3.33203125" customWidth="1"/>
  </cols>
  <sheetData>
    <row r="1" spans="1:49" x14ac:dyDescent="0.15">
      <c r="A1" s="4" t="s">
        <v>10</v>
      </c>
      <c r="B1" s="1"/>
      <c r="C1" s="4" t="s">
        <v>11</v>
      </c>
      <c r="D1" s="1"/>
      <c r="E1" s="4" t="s">
        <v>12</v>
      </c>
      <c r="F1" s="1"/>
      <c r="G1" s="4" t="s">
        <v>13</v>
      </c>
      <c r="I1" s="2" t="s">
        <v>89</v>
      </c>
      <c r="K1" s="2" t="s">
        <v>89</v>
      </c>
      <c r="L1" s="2" t="s">
        <v>9</v>
      </c>
      <c r="N1" s="48" t="s">
        <v>194</v>
      </c>
      <c r="P1" s="6" t="s">
        <v>31</v>
      </c>
      <c r="R1" s="48" t="s">
        <v>151</v>
      </c>
      <c r="T1" s="6" t="s">
        <v>32</v>
      </c>
      <c r="V1" s="6" t="s">
        <v>33</v>
      </c>
      <c r="X1" s="6" t="s">
        <v>34</v>
      </c>
      <c r="Z1" s="6" t="s">
        <v>35</v>
      </c>
      <c r="AB1" s="6" t="s">
        <v>36</v>
      </c>
      <c r="AD1" s="6" t="s">
        <v>37</v>
      </c>
      <c r="AF1" s="2" t="s">
        <v>84</v>
      </c>
      <c r="AG1" t="s">
        <v>9</v>
      </c>
      <c r="AI1" t="s">
        <v>84</v>
      </c>
      <c r="AK1" t="s">
        <v>8</v>
      </c>
      <c r="AM1" t="s">
        <v>90</v>
      </c>
      <c r="AO1" t="s">
        <v>9</v>
      </c>
      <c r="AQ1" s="49" t="s">
        <v>93</v>
      </c>
      <c r="AS1" s="58" t="s">
        <v>214</v>
      </c>
      <c r="AU1" s="58" t="s">
        <v>222</v>
      </c>
    </row>
    <row r="2" spans="1:49" x14ac:dyDescent="0.15">
      <c r="A2" s="1">
        <v>1</v>
      </c>
      <c r="B2" s="1"/>
      <c r="C2" s="4">
        <v>1</v>
      </c>
      <c r="D2" s="1"/>
      <c r="E2" s="1">
        <v>2024</v>
      </c>
      <c r="F2" s="1"/>
      <c r="G2" s="4" t="s">
        <v>14</v>
      </c>
      <c r="I2" t="s">
        <v>32</v>
      </c>
      <c r="K2" t="s">
        <v>32</v>
      </c>
      <c r="L2" t="s">
        <v>32</v>
      </c>
      <c r="N2" s="6" t="s">
        <v>38</v>
      </c>
      <c r="P2" s="6" t="s">
        <v>42</v>
      </c>
      <c r="R2" s="48" t="s">
        <v>152</v>
      </c>
      <c r="T2" s="48" t="s">
        <v>178</v>
      </c>
      <c r="V2" s="6" t="s">
        <v>50</v>
      </c>
      <c r="X2" s="6" t="s">
        <v>132</v>
      </c>
      <c r="Z2" s="48" t="s">
        <v>205</v>
      </c>
      <c r="AB2" s="6" t="s">
        <v>71</v>
      </c>
      <c r="AD2" s="6" t="s">
        <v>74</v>
      </c>
      <c r="AF2" s="2" t="s">
        <v>27</v>
      </c>
      <c r="AG2" s="2" t="s">
        <v>87</v>
      </c>
      <c r="AI2" t="s">
        <v>27</v>
      </c>
      <c r="AK2" t="s">
        <v>140</v>
      </c>
      <c r="AM2" t="s">
        <v>142</v>
      </c>
      <c r="AO2" s="2" t="s">
        <v>99</v>
      </c>
      <c r="AQ2" s="46" t="s">
        <v>196</v>
      </c>
      <c r="AS2" s="59" t="s">
        <v>215</v>
      </c>
      <c r="AU2" s="59" t="s">
        <v>223</v>
      </c>
      <c r="AW2" t="s">
        <v>226</v>
      </c>
    </row>
    <row r="3" spans="1:49" x14ac:dyDescent="0.15">
      <c r="A3" s="1">
        <v>2</v>
      </c>
      <c r="B3" s="1"/>
      <c r="C3" s="4">
        <v>2</v>
      </c>
      <c r="D3" s="1"/>
      <c r="E3" s="1">
        <v>2025</v>
      </c>
      <c r="F3" s="1"/>
      <c r="G3" s="4" t="s">
        <v>15</v>
      </c>
      <c r="I3" s="2" t="s">
        <v>151</v>
      </c>
      <c r="K3" s="2" t="s">
        <v>151</v>
      </c>
      <c r="L3" s="2" t="s">
        <v>193</v>
      </c>
      <c r="N3" s="6" t="s">
        <v>39</v>
      </c>
      <c r="P3" s="6" t="s">
        <v>43</v>
      </c>
      <c r="R3" s="48" t="s">
        <v>154</v>
      </c>
      <c r="T3" s="48" t="s">
        <v>179</v>
      </c>
      <c r="V3" s="6" t="s">
        <v>51</v>
      </c>
      <c r="X3" s="6" t="s">
        <v>133</v>
      </c>
      <c r="Z3" s="48" t="s">
        <v>201</v>
      </c>
      <c r="AB3" s="6" t="s">
        <v>72</v>
      </c>
      <c r="AD3" s="6" t="s">
        <v>75</v>
      </c>
      <c r="AF3" s="2" t="s">
        <v>28</v>
      </c>
      <c r="AG3" s="2" t="s">
        <v>86</v>
      </c>
      <c r="AI3" t="s">
        <v>85</v>
      </c>
      <c r="AK3" t="s">
        <v>141</v>
      </c>
      <c r="AM3" t="s">
        <v>143</v>
      </c>
      <c r="AO3" t="s">
        <v>100</v>
      </c>
      <c r="AQ3" s="47" t="s">
        <v>197</v>
      </c>
      <c r="AS3" s="60" t="s">
        <v>216</v>
      </c>
      <c r="AU3" s="60" t="s">
        <v>224</v>
      </c>
      <c r="AW3" t="s">
        <v>227</v>
      </c>
    </row>
    <row r="4" spans="1:49" x14ac:dyDescent="0.15">
      <c r="A4" s="1">
        <v>3</v>
      </c>
      <c r="B4" s="1"/>
      <c r="C4" s="4">
        <v>3</v>
      </c>
      <c r="D4" s="1"/>
      <c r="E4" s="1">
        <v>2026</v>
      </c>
      <c r="F4" s="1"/>
      <c r="G4" s="4" t="s">
        <v>16</v>
      </c>
      <c r="I4" t="s">
        <v>31</v>
      </c>
      <c r="K4" t="s">
        <v>31</v>
      </c>
      <c r="L4" t="s">
        <v>31</v>
      </c>
      <c r="N4" s="6" t="s">
        <v>40</v>
      </c>
      <c r="P4" s="6" t="s">
        <v>44</v>
      </c>
      <c r="R4" s="48" t="s">
        <v>153</v>
      </c>
      <c r="T4" s="48" t="s">
        <v>180</v>
      </c>
      <c r="V4" s="6" t="s">
        <v>52</v>
      </c>
      <c r="X4" s="6" t="s">
        <v>66</v>
      </c>
      <c r="Z4" s="48" t="s">
        <v>202</v>
      </c>
      <c r="AB4" s="6" t="s">
        <v>73</v>
      </c>
      <c r="AD4" s="6" t="s">
        <v>76</v>
      </c>
      <c r="AF4" s="2" t="s">
        <v>85</v>
      </c>
      <c r="AG4" s="2" t="s">
        <v>88</v>
      </c>
      <c r="AI4" t="s">
        <v>28</v>
      </c>
      <c r="AK4" t="s">
        <v>70</v>
      </c>
      <c r="AM4" t="s">
        <v>144</v>
      </c>
      <c r="AO4" t="s">
        <v>101</v>
      </c>
      <c r="AS4" s="59" t="s">
        <v>217</v>
      </c>
      <c r="AU4" s="59" t="s">
        <v>225</v>
      </c>
    </row>
    <row r="5" spans="1:49" ht="42" x14ac:dyDescent="0.15">
      <c r="A5" s="1">
        <v>4</v>
      </c>
      <c r="B5" s="1"/>
      <c r="C5" s="4">
        <v>4</v>
      </c>
      <c r="D5" s="1"/>
      <c r="E5" s="1">
        <v>2027</v>
      </c>
      <c r="F5" s="1"/>
      <c r="G5" s="4" t="s">
        <v>17</v>
      </c>
      <c r="I5" s="2" t="s">
        <v>36</v>
      </c>
      <c r="K5" s="2" t="s">
        <v>36</v>
      </c>
      <c r="L5" s="2" t="s">
        <v>92</v>
      </c>
      <c r="N5" s="6" t="s">
        <v>41</v>
      </c>
      <c r="P5" s="6" t="s">
        <v>45</v>
      </c>
      <c r="R5" s="48" t="s">
        <v>155</v>
      </c>
      <c r="T5" s="48" t="s">
        <v>49</v>
      </c>
      <c r="V5" s="6" t="s">
        <v>53</v>
      </c>
      <c r="X5" s="6" t="s">
        <v>67</v>
      </c>
      <c r="Z5" s="48" t="s">
        <v>203</v>
      </c>
      <c r="AB5" s="20" t="s">
        <v>137</v>
      </c>
      <c r="AM5" t="s">
        <v>145</v>
      </c>
      <c r="AO5" t="s">
        <v>102</v>
      </c>
      <c r="AS5" s="61" t="s">
        <v>218</v>
      </c>
    </row>
    <row r="6" spans="1:49" ht="56" x14ac:dyDescent="0.15">
      <c r="A6" s="1">
        <v>5</v>
      </c>
      <c r="B6" s="1"/>
      <c r="C6" s="4">
        <v>5</v>
      </c>
      <c r="D6" s="1"/>
      <c r="E6" s="1">
        <v>2028</v>
      </c>
      <c r="F6" s="1"/>
      <c r="G6" s="4" t="s">
        <v>18</v>
      </c>
      <c r="I6" s="2" t="s">
        <v>33</v>
      </c>
      <c r="K6" s="2" t="s">
        <v>33</v>
      </c>
      <c r="L6" s="2" t="s">
        <v>91</v>
      </c>
      <c r="N6" s="48" t="s">
        <v>237</v>
      </c>
      <c r="P6" s="6" t="s">
        <v>46</v>
      </c>
      <c r="R6" s="48" t="s">
        <v>156</v>
      </c>
      <c r="T6" s="48" t="s">
        <v>177</v>
      </c>
      <c r="V6" s="6" t="s">
        <v>54</v>
      </c>
      <c r="X6" s="6" t="s">
        <v>68</v>
      </c>
      <c r="Z6" s="48" t="s">
        <v>204</v>
      </c>
      <c r="AB6" s="20" t="s">
        <v>138</v>
      </c>
      <c r="AM6" t="s">
        <v>146</v>
      </c>
    </row>
    <row r="7" spans="1:49" ht="56" x14ac:dyDescent="0.15">
      <c r="A7" s="1">
        <v>6</v>
      </c>
      <c r="B7" s="1"/>
      <c r="C7" s="4">
        <v>6</v>
      </c>
      <c r="D7" s="1"/>
      <c r="E7" s="1">
        <v>2029</v>
      </c>
      <c r="F7" s="1"/>
      <c r="G7" s="4" t="s">
        <v>19</v>
      </c>
      <c r="I7" t="s">
        <v>34</v>
      </c>
      <c r="K7" t="s">
        <v>34</v>
      </c>
      <c r="L7" t="s">
        <v>34</v>
      </c>
      <c r="P7" s="6" t="s">
        <v>47</v>
      </c>
      <c r="R7" s="48" t="s">
        <v>157</v>
      </c>
      <c r="T7" s="48" t="s">
        <v>181</v>
      </c>
      <c r="V7" s="6" t="s">
        <v>55</v>
      </c>
      <c r="X7" s="6" t="s">
        <v>69</v>
      </c>
      <c r="AB7" s="20" t="s">
        <v>136</v>
      </c>
    </row>
    <row r="8" spans="1:49" ht="70" x14ac:dyDescent="0.15">
      <c r="A8" s="1">
        <v>7</v>
      </c>
      <c r="B8" s="1"/>
      <c r="C8" s="4">
        <v>7</v>
      </c>
      <c r="D8" s="1"/>
      <c r="E8" s="1">
        <v>2030</v>
      </c>
      <c r="F8" s="1"/>
      <c r="G8" s="4" t="s">
        <v>20</v>
      </c>
      <c r="I8" s="2" t="s">
        <v>194</v>
      </c>
      <c r="K8" s="2" t="s">
        <v>194</v>
      </c>
      <c r="L8" s="2" t="s">
        <v>195</v>
      </c>
      <c r="P8" s="6" t="s">
        <v>256</v>
      </c>
      <c r="R8" s="48" t="s">
        <v>158</v>
      </c>
      <c r="T8" s="48" t="s">
        <v>182</v>
      </c>
      <c r="V8" s="6" t="s">
        <v>56</v>
      </c>
      <c r="X8" s="48" t="s">
        <v>246</v>
      </c>
      <c r="AB8" s="20" t="s">
        <v>139</v>
      </c>
    </row>
    <row r="9" spans="1:49" x14ac:dyDescent="0.15">
      <c r="A9" s="1">
        <v>8</v>
      </c>
      <c r="B9" s="1"/>
      <c r="C9" s="4">
        <v>8</v>
      </c>
      <c r="D9" s="1"/>
      <c r="E9" s="1">
        <v>2031</v>
      </c>
      <c r="F9" s="1"/>
      <c r="G9" s="4" t="s">
        <v>21</v>
      </c>
      <c r="I9" t="s">
        <v>35</v>
      </c>
      <c r="K9" t="s">
        <v>35</v>
      </c>
      <c r="L9" t="s">
        <v>35</v>
      </c>
      <c r="P9" s="6" t="s">
        <v>48</v>
      </c>
      <c r="R9" s="48" t="s">
        <v>159</v>
      </c>
      <c r="T9" s="48" t="s">
        <v>183</v>
      </c>
      <c r="V9" s="6" t="s">
        <v>57</v>
      </c>
      <c r="X9" s="48" t="s">
        <v>247</v>
      </c>
      <c r="AB9" s="6" t="s">
        <v>134</v>
      </c>
    </row>
    <row r="10" spans="1:49" x14ac:dyDescent="0.15">
      <c r="A10" s="1">
        <v>9</v>
      </c>
      <c r="B10" s="1"/>
      <c r="C10" s="4">
        <v>9</v>
      </c>
      <c r="D10" s="1"/>
      <c r="E10" s="1">
        <v>2032</v>
      </c>
      <c r="F10" s="1"/>
      <c r="G10" s="4" t="s">
        <v>22</v>
      </c>
      <c r="K10" s="2"/>
      <c r="L10" s="2"/>
      <c r="R10" s="48" t="s">
        <v>160</v>
      </c>
      <c r="T10" s="48" t="s">
        <v>184</v>
      </c>
      <c r="V10" s="6" t="s">
        <v>58</v>
      </c>
      <c r="AB10" s="6" t="s">
        <v>135</v>
      </c>
    </row>
    <row r="11" spans="1:49" x14ac:dyDescent="0.15">
      <c r="A11" s="1">
        <v>10</v>
      </c>
      <c r="B11" s="1"/>
      <c r="C11" s="4">
        <v>10</v>
      </c>
      <c r="D11" s="1"/>
      <c r="E11" s="1">
        <v>2033</v>
      </c>
      <c r="F11" s="1"/>
      <c r="G11" s="1"/>
      <c r="I11" s="2"/>
      <c r="K11" s="2"/>
      <c r="L11" s="2"/>
      <c r="R11" s="48" t="s">
        <v>161</v>
      </c>
      <c r="T11" s="48" t="s">
        <v>185</v>
      </c>
      <c r="V11" s="6" t="s">
        <v>59</v>
      </c>
      <c r="AB11" s="6" t="s">
        <v>255</v>
      </c>
    </row>
    <row r="12" spans="1:49" x14ac:dyDescent="0.15">
      <c r="A12" s="1">
        <v>11</v>
      </c>
      <c r="B12" s="1"/>
      <c r="C12" s="4">
        <v>11</v>
      </c>
      <c r="D12" s="1"/>
      <c r="E12" s="1"/>
      <c r="F12" s="1"/>
      <c r="G12" s="1"/>
      <c r="R12" s="48" t="s">
        <v>162</v>
      </c>
      <c r="T12" s="48" t="s">
        <v>186</v>
      </c>
      <c r="V12" s="6" t="s">
        <v>60</v>
      </c>
    </row>
    <row r="13" spans="1:49" x14ac:dyDescent="0.15">
      <c r="A13" s="1">
        <v>12</v>
      </c>
      <c r="B13" s="1"/>
      <c r="C13" s="4">
        <v>12</v>
      </c>
      <c r="D13" s="1"/>
      <c r="E13" s="1"/>
      <c r="F13" s="1"/>
      <c r="G13" s="1"/>
      <c r="R13" s="48" t="s">
        <v>163</v>
      </c>
      <c r="T13" s="48" t="s">
        <v>187</v>
      </c>
      <c r="V13" s="6" t="s">
        <v>61</v>
      </c>
    </row>
    <row r="14" spans="1:49" x14ac:dyDescent="0.15">
      <c r="A14" s="1">
        <v>13</v>
      </c>
      <c r="B14" s="1"/>
      <c r="C14" s="1"/>
      <c r="D14" s="1"/>
      <c r="E14" s="1"/>
      <c r="F14" s="1"/>
      <c r="G14" s="1"/>
      <c r="R14" s="48" t="s">
        <v>164</v>
      </c>
      <c r="T14" s="48" t="s">
        <v>188</v>
      </c>
      <c r="V14" s="6" t="s">
        <v>62</v>
      </c>
    </row>
    <row r="15" spans="1:49" x14ac:dyDescent="0.15">
      <c r="A15" s="1">
        <v>14</v>
      </c>
      <c r="B15" s="1"/>
      <c r="C15" s="1"/>
      <c r="D15" s="1"/>
      <c r="E15" s="1"/>
      <c r="F15" s="1"/>
      <c r="G15" s="1"/>
      <c r="R15" s="48" t="s">
        <v>165</v>
      </c>
      <c r="T15" s="48" t="s">
        <v>189</v>
      </c>
      <c r="V15" s="6" t="s">
        <v>63</v>
      </c>
    </row>
    <row r="16" spans="1:49" x14ac:dyDescent="0.15">
      <c r="A16" s="1">
        <v>15</v>
      </c>
      <c r="B16" s="1"/>
      <c r="C16" s="1"/>
      <c r="D16" s="1"/>
      <c r="E16" s="1"/>
      <c r="F16" s="1"/>
      <c r="G16" s="1"/>
      <c r="R16" s="48" t="s">
        <v>166</v>
      </c>
      <c r="T16" s="48" t="s">
        <v>190</v>
      </c>
      <c r="V16" s="6" t="s">
        <v>64</v>
      </c>
    </row>
    <row r="17" spans="1:22" x14ac:dyDescent="0.15">
      <c r="A17" s="1">
        <v>16</v>
      </c>
      <c r="B17" s="1"/>
      <c r="C17" s="1"/>
      <c r="D17" s="1"/>
      <c r="E17" s="1"/>
      <c r="F17" s="1"/>
      <c r="G17" s="1"/>
      <c r="R17" s="48" t="s">
        <v>167</v>
      </c>
      <c r="T17" s="48" t="s">
        <v>191</v>
      </c>
      <c r="V17" s="6" t="s">
        <v>65</v>
      </c>
    </row>
    <row r="18" spans="1:22" x14ac:dyDescent="0.15">
      <c r="A18" s="1">
        <v>17</v>
      </c>
      <c r="B18" s="1"/>
      <c r="C18" s="1"/>
      <c r="D18" s="1"/>
      <c r="E18" s="1"/>
      <c r="F18" s="1"/>
      <c r="G18" s="1"/>
      <c r="R18" s="48" t="s">
        <v>168</v>
      </c>
      <c r="T18" s="48" t="s">
        <v>192</v>
      </c>
    </row>
    <row r="19" spans="1:22" x14ac:dyDescent="0.15">
      <c r="A19" s="1">
        <v>18</v>
      </c>
      <c r="B19" s="1"/>
      <c r="C19" s="1"/>
      <c r="D19" s="1"/>
      <c r="E19" s="1"/>
      <c r="F19" s="1"/>
      <c r="G19" s="1"/>
      <c r="R19" s="48" t="s">
        <v>169</v>
      </c>
    </row>
    <row r="20" spans="1:22" x14ac:dyDescent="0.15">
      <c r="A20" s="1">
        <v>19</v>
      </c>
      <c r="B20" s="1"/>
      <c r="C20" s="1"/>
      <c r="D20" s="1"/>
      <c r="E20" s="1"/>
      <c r="F20" s="1"/>
      <c r="G20" s="1"/>
      <c r="R20" s="48" t="s">
        <v>170</v>
      </c>
    </row>
    <row r="21" spans="1:22" x14ac:dyDescent="0.15">
      <c r="A21" s="1">
        <v>20</v>
      </c>
      <c r="B21" s="1"/>
      <c r="C21" s="1"/>
      <c r="D21" s="1"/>
      <c r="E21" s="1"/>
      <c r="F21" s="1"/>
      <c r="G21" s="1"/>
      <c r="R21" s="48" t="s">
        <v>171</v>
      </c>
    </row>
    <row r="22" spans="1:22" x14ac:dyDescent="0.15">
      <c r="A22" s="1">
        <v>21</v>
      </c>
      <c r="B22" s="1"/>
      <c r="C22" s="1"/>
      <c r="D22" s="1"/>
      <c r="E22" s="1"/>
      <c r="F22" s="1"/>
      <c r="G22" s="1"/>
      <c r="R22" s="48" t="s">
        <v>172</v>
      </c>
    </row>
    <row r="23" spans="1:22" x14ac:dyDescent="0.15">
      <c r="A23" s="1">
        <v>22</v>
      </c>
      <c r="B23" s="1"/>
      <c r="C23" s="1"/>
      <c r="D23" s="1"/>
      <c r="E23" s="1"/>
      <c r="F23" s="1"/>
      <c r="G23" s="1"/>
      <c r="R23" s="48" t="s">
        <v>173</v>
      </c>
    </row>
    <row r="24" spans="1:22" x14ac:dyDescent="0.15">
      <c r="A24" s="1">
        <v>23</v>
      </c>
      <c r="B24" s="1"/>
      <c r="C24" s="1"/>
      <c r="D24" s="1"/>
      <c r="E24" s="1"/>
      <c r="F24" s="1"/>
      <c r="G24" s="1"/>
      <c r="R24" s="48" t="s">
        <v>174</v>
      </c>
    </row>
    <row r="25" spans="1:22" x14ac:dyDescent="0.15">
      <c r="A25" s="1">
        <v>24</v>
      </c>
      <c r="B25" s="1"/>
      <c r="C25" s="1"/>
      <c r="D25" s="1"/>
      <c r="E25" s="1"/>
      <c r="F25" s="1"/>
      <c r="G25" s="1"/>
      <c r="R25" s="48" t="s">
        <v>175</v>
      </c>
    </row>
    <row r="26" spans="1:22" x14ac:dyDescent="0.15">
      <c r="A26" s="1">
        <v>25</v>
      </c>
      <c r="B26" s="1"/>
      <c r="C26" s="1"/>
      <c r="D26" s="1"/>
      <c r="E26" s="1"/>
      <c r="F26" s="1"/>
      <c r="G26" s="1"/>
      <c r="R26" s="48" t="s">
        <v>176</v>
      </c>
    </row>
    <row r="27" spans="1:22" x14ac:dyDescent="0.15">
      <c r="A27" s="1">
        <v>26</v>
      </c>
      <c r="B27" s="1"/>
      <c r="C27" s="1"/>
      <c r="D27" s="1"/>
      <c r="E27" s="1"/>
      <c r="F27" s="1"/>
      <c r="G27" s="1"/>
    </row>
    <row r="28" spans="1:22" x14ac:dyDescent="0.15">
      <c r="A28" s="1">
        <v>27</v>
      </c>
      <c r="B28" s="1"/>
      <c r="C28" s="1"/>
      <c r="D28" s="1"/>
      <c r="E28" s="1"/>
      <c r="F28" s="1"/>
      <c r="G28" s="1"/>
    </row>
    <row r="29" spans="1:22" x14ac:dyDescent="0.15">
      <c r="A29" s="1">
        <v>28</v>
      </c>
      <c r="B29" s="1"/>
      <c r="C29" s="1"/>
      <c r="D29" s="1"/>
      <c r="E29" s="1"/>
      <c r="F29" s="1"/>
      <c r="G29" s="1"/>
    </row>
    <row r="30" spans="1:22" x14ac:dyDescent="0.15">
      <c r="A30" s="1">
        <v>29</v>
      </c>
      <c r="B30" s="1"/>
      <c r="C30" s="1"/>
      <c r="D30" s="1"/>
      <c r="E30" s="1"/>
      <c r="F30" s="1"/>
      <c r="G30" s="1"/>
    </row>
    <row r="31" spans="1:22" x14ac:dyDescent="0.15">
      <c r="A31" s="1">
        <v>30</v>
      </c>
      <c r="B31" s="1"/>
      <c r="C31" s="1"/>
      <c r="D31" s="1"/>
      <c r="E31" s="1"/>
      <c r="F31" s="1"/>
      <c r="G31" s="1"/>
    </row>
    <row r="32" spans="1:22" x14ac:dyDescent="0.15">
      <c r="A32" s="1">
        <v>31</v>
      </c>
      <c r="B32" s="1"/>
      <c r="C32" s="1"/>
      <c r="D32" s="1"/>
      <c r="E32" s="1"/>
      <c r="F32" s="1"/>
      <c r="G32" s="1"/>
    </row>
  </sheetData>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F82BBBEA190B4AB2CE6F67DF49C8AE" ma:contentTypeVersion="17" ma:contentTypeDescription="Create a new document." ma:contentTypeScope="" ma:versionID="cffb68899ad6ac09c4c93745ae60ba9f">
  <xsd:schema xmlns:xsd="http://www.w3.org/2001/XMLSchema" xmlns:xs="http://www.w3.org/2001/XMLSchema" xmlns:p="http://schemas.microsoft.com/office/2006/metadata/properties" xmlns:ns2="1473e2a4-634a-490d-9509-0ea27edc24f6" xmlns:ns3="3912aba1-7125-4965-a7db-69bb2839c22f" targetNamespace="http://schemas.microsoft.com/office/2006/metadata/properties" ma:root="true" ma:fieldsID="dc0a2f550933c11af1c734f5bf776d11" ns2:_="" ns3:_="">
    <xsd:import namespace="1473e2a4-634a-490d-9509-0ea27edc24f6"/>
    <xsd:import namespace="3912aba1-7125-4965-a7db-69bb2839c22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e2a4-634a-490d-9509-0ea27edc2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541abfc-b039-4e01-983e-02fa2a0108b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12aba1-7125-4965-a7db-69bb2839c2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4a76642-b94f-4b11-bd22-6771930b5def}" ma:internalName="TaxCatchAll" ma:showField="CatchAllData" ma:web="3912aba1-7125-4965-a7db-69bb2839c2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73e2a4-634a-490d-9509-0ea27edc24f6">
      <Terms xmlns="http://schemas.microsoft.com/office/infopath/2007/PartnerControls"/>
    </lcf76f155ced4ddcb4097134ff3c332f>
    <TaxCatchAll xmlns="3912aba1-7125-4965-a7db-69bb2839c2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5CD23-28C1-4FB0-8773-9394A4A78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e2a4-634a-490d-9509-0ea27edc24f6"/>
    <ds:schemaRef ds:uri="3912aba1-7125-4965-a7db-69bb2839c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26E00-E28D-4C36-B826-063B46B34ACE}">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3912aba1-7125-4965-a7db-69bb2839c22f"/>
    <ds:schemaRef ds:uri="http://schemas.microsoft.com/office/infopath/2007/PartnerControls"/>
    <ds:schemaRef ds:uri="http://schemas.openxmlformats.org/package/2006/metadata/core-properties"/>
    <ds:schemaRef ds:uri="1473e2a4-634a-490d-9509-0ea27edc24f6"/>
  </ds:schemaRefs>
</ds:datastoreItem>
</file>

<file path=customXml/itemProps3.xml><?xml version="1.0" encoding="utf-8"?>
<ds:datastoreItem xmlns:ds="http://schemas.openxmlformats.org/officeDocument/2006/customXml" ds:itemID="{554F6178-1196-4EF4-AA0C-DCF5F3E54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Internal</vt:lpstr>
      <vt:lpstr>MENU TAB</vt:lpstr>
      <vt:lpstr>GUIDE</vt:lpstr>
      <vt:lpstr>TRANSPORT</vt:lpstr>
      <vt:lpstr>TRANSFER</vt:lpstr>
      <vt:lpstr>GLNYC001</vt:lpstr>
      <vt:lpstr>GLNYC002</vt:lpstr>
      <vt:lpstr>OPNYC001</vt:lpstr>
      <vt:lpstr>OPNYC002</vt:lpstr>
      <vt:lpstr>Lists</vt:lpstr>
      <vt:lpstr>Activity_level</vt:lpstr>
      <vt:lpstr>Cost_Unit</vt:lpstr>
      <vt:lpstr>GLNYC001!Item_Additional_fees</vt:lpstr>
      <vt:lpstr>Item_Additional_fees</vt:lpstr>
      <vt:lpstr>Item_Family_Link1</vt:lpstr>
      <vt:lpstr>GLNYC001!Item_Tour_Vehicles</vt:lpstr>
      <vt:lpstr>Item_Tour_Vehicles</vt:lpstr>
      <vt:lpstr>PRM_level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Pauline.TARDIEU@orient-express.com</dc:creator>
  <cp:lastModifiedBy>Natalia Paez</cp:lastModifiedBy>
  <dcterms:created xsi:type="dcterms:W3CDTF">2009-12-15T16:41:02Z</dcterms:created>
  <dcterms:modified xsi:type="dcterms:W3CDTF">2025-03-05T19:04:34Z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0x01010053F82BBBEA190B4AB2CE6F67DF49C8AE</vt:lpwstr>
  </property>
  <property fmtid="{D5CDD505-2E9C-101B-9397-08002B2CF9AE}" pid="3" name="MediaServiceImageTags">
    <vt:lpwstr/>
  </property>
</Properties>
</file>